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9875" windowHeight="7530"/>
  </bookViews>
  <sheets>
    <sheet name="Годовая сумма" sheetId="1" r:id="rId1"/>
    <sheet name="Текущие платежи" sheetId="2" r:id="rId2"/>
    <sheet name="Контрольная ведомость" sheetId="4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24" i="4" l="1"/>
  <c r="T12" i="4"/>
  <c r="C13" i="4" s="1"/>
  <c r="E4" i="4" l="1"/>
  <c r="E5" i="4"/>
  <c r="E6" i="4"/>
  <c r="E3" i="4"/>
  <c r="R24" i="4"/>
  <c r="N24" i="4"/>
  <c r="L24" i="4"/>
  <c r="K24" i="4"/>
  <c r="J24" i="4"/>
  <c r="I24" i="4"/>
  <c r="H24" i="4"/>
  <c r="G24" i="4"/>
  <c r="F24" i="4"/>
  <c r="E24" i="4"/>
  <c r="M23" i="4"/>
  <c r="M21" i="4"/>
  <c r="M20" i="4"/>
  <c r="M18" i="4"/>
  <c r="M17" i="4"/>
  <c r="M15" i="4"/>
  <c r="M14" i="4"/>
  <c r="M12" i="4"/>
  <c r="S12" i="4"/>
  <c r="B13" i="4" s="1"/>
  <c r="B24" i="4" l="1"/>
  <c r="C4" i="2" l="1"/>
  <c r="C5" i="2"/>
  <c r="C6" i="2"/>
  <c r="C3" i="2"/>
  <c r="M27" i="2" l="1"/>
  <c r="N27" i="2" s="1"/>
  <c r="M28" i="2"/>
  <c r="N28" i="2" s="1"/>
  <c r="M29" i="2"/>
  <c r="M30" i="2"/>
  <c r="M26" i="2"/>
  <c r="N26" i="2" s="1"/>
  <c r="J31" i="2"/>
  <c r="K31" i="2"/>
  <c r="N30" i="2"/>
  <c r="O30" i="2" s="1"/>
  <c r="N29" i="2"/>
  <c r="O29" i="2" s="1"/>
  <c r="M20" i="2"/>
  <c r="M21" i="2"/>
  <c r="M22" i="2"/>
  <c r="M23" i="2"/>
  <c r="M19" i="2"/>
  <c r="N19" i="2" s="1"/>
  <c r="N20" i="2"/>
  <c r="N22" i="2"/>
  <c r="O22" i="2" s="1"/>
  <c r="N23" i="2"/>
  <c r="O23" i="2" s="1"/>
  <c r="N21" i="2"/>
  <c r="O21" i="2" s="1"/>
  <c r="I24" i="2"/>
  <c r="H17" i="2"/>
  <c r="M17" i="2" s="1"/>
  <c r="O20" i="2" l="1"/>
  <c r="P20" i="2" s="1"/>
  <c r="Q20" i="2" s="1"/>
  <c r="O17" i="2"/>
  <c r="D16" i="4" s="1"/>
  <c r="M16" i="4" s="1"/>
  <c r="N17" i="2"/>
  <c r="D13" i="4" s="1"/>
  <c r="P17" i="2"/>
  <c r="D19" i="4" s="1"/>
  <c r="M19" i="4" s="1"/>
  <c r="O26" i="2"/>
  <c r="P26" i="2" s="1"/>
  <c r="Q26" i="2" s="1"/>
  <c r="O28" i="2"/>
  <c r="P28" i="2" s="1"/>
  <c r="Q28" i="2" s="1"/>
  <c r="P29" i="2"/>
  <c r="Q29" i="2" s="1"/>
  <c r="M31" i="2"/>
  <c r="O27" i="2"/>
  <c r="P27" i="2" s="1"/>
  <c r="P30" i="2"/>
  <c r="Q30" i="2" s="1"/>
  <c r="N31" i="2"/>
  <c r="P23" i="2"/>
  <c r="Q23" i="2" s="1"/>
  <c r="P22" i="2"/>
  <c r="Q22" i="2" s="1"/>
  <c r="O19" i="2"/>
  <c r="P19" i="2" s="1"/>
  <c r="P21" i="2"/>
  <c r="Q21" i="2" s="1"/>
  <c r="N24" i="2"/>
  <c r="M24" i="2"/>
  <c r="F21" i="1"/>
  <c r="G21" i="1"/>
  <c r="H21" i="1"/>
  <c r="I21" i="1"/>
  <c r="J21" i="1"/>
  <c r="K21" i="1"/>
  <c r="L21" i="1"/>
  <c r="M21" i="1"/>
  <c r="N21" i="1"/>
  <c r="O21" i="1"/>
  <c r="P21" i="1"/>
  <c r="Q21" i="1"/>
  <c r="E21" i="1"/>
  <c r="M13" i="4" l="1"/>
  <c r="Q17" i="2"/>
  <c r="D22" i="4" s="1"/>
  <c r="M22" i="4" s="1"/>
  <c r="M32" i="2"/>
  <c r="U21" i="1" s="1"/>
  <c r="R21" i="1"/>
  <c r="T21" i="1" s="1"/>
  <c r="N32" i="2"/>
  <c r="Q27" i="2"/>
  <c r="Q31" i="2" s="1"/>
  <c r="O31" i="2"/>
  <c r="P31" i="2"/>
  <c r="O24" i="2"/>
  <c r="Q19" i="2"/>
  <c r="Q24" i="2" s="1"/>
  <c r="P24" i="2"/>
  <c r="D24" i="4" l="1"/>
  <c r="M24" i="4" s="1"/>
  <c r="S24" i="4" s="1"/>
  <c r="M25" i="4"/>
  <c r="T13" i="4"/>
  <c r="C14" i="4" s="1"/>
  <c r="T14" i="4" s="1"/>
  <c r="C15" i="4" s="1"/>
  <c r="T15" i="4" s="1"/>
  <c r="C16" i="4" s="1"/>
  <c r="T16" i="4" s="1"/>
  <c r="C17" i="4" s="1"/>
  <c r="T17" i="4" s="1"/>
  <c r="C18" i="4" s="1"/>
  <c r="T18" i="4" s="1"/>
  <c r="C19" i="4" s="1"/>
  <c r="T19" i="4" s="1"/>
  <c r="C20" i="4" s="1"/>
  <c r="T20" i="4" s="1"/>
  <c r="C21" i="4" s="1"/>
  <c r="T21" i="4" s="1"/>
  <c r="C22" i="4" s="1"/>
  <c r="T22" i="4" s="1"/>
  <c r="C23" i="4" s="1"/>
  <c r="S13" i="4"/>
  <c r="B14" i="4" s="1"/>
  <c r="S14" i="4" s="1"/>
  <c r="B15" i="4" s="1"/>
  <c r="S15" i="4" s="1"/>
  <c r="B16" i="4" s="1"/>
  <c r="S16" i="4" s="1"/>
  <c r="B17" i="4" s="1"/>
  <c r="S17" i="4" s="1"/>
  <c r="B18" i="4" s="1"/>
  <c r="S18" i="4" s="1"/>
  <c r="B19" i="4" s="1"/>
  <c r="S19" i="4" s="1"/>
  <c r="B20" i="4" s="1"/>
  <c r="S20" i="4" s="1"/>
  <c r="B21" i="4" s="1"/>
  <c r="S21" i="4" s="1"/>
  <c r="B22" i="4" s="1"/>
  <c r="S22" i="4" s="1"/>
  <c r="B23" i="4" s="1"/>
  <c r="S23" i="4" s="1"/>
  <c r="Q32" i="2"/>
  <c r="V21" i="1"/>
  <c r="O23" i="4" s="1"/>
  <c r="O24" i="4" s="1"/>
  <c r="P32" i="2"/>
  <c r="O32" i="2"/>
  <c r="T24" i="4" l="1"/>
  <c r="T23" i="4"/>
</calcChain>
</file>

<file path=xl/sharedStrings.xml><?xml version="1.0" encoding="utf-8"?>
<sst xmlns="http://schemas.openxmlformats.org/spreadsheetml/2006/main" count="116" uniqueCount="97">
  <si>
    <t>ИИН/БИН</t>
  </si>
  <si>
    <t>999999999999</t>
  </si>
  <si>
    <t>Наименование налогоплательщика</t>
  </si>
  <si>
    <t>ТОО "АБВ"</t>
  </si>
  <si>
    <t>Налоговый период: год</t>
  </si>
  <si>
    <t>№ п/п</t>
  </si>
  <si>
    <t>Наименование объектов налогообложения</t>
  </si>
  <si>
    <t xml:space="preserve">Адрес местонахождения объектов </t>
  </si>
  <si>
    <t>Инвентарный номер</t>
  </si>
  <si>
    <t>Балансовая стоимость объектов налогообложения</t>
  </si>
  <si>
    <t xml:space="preserve">Ставка налога 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</si>
  <si>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</si>
  <si>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</si>
  <si>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</si>
  <si>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</si>
  <si>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</si>
  <si>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</si>
  <si>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</si>
  <si>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</si>
  <si>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</si>
  <si>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</si>
  <si>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</si>
  <si>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</si>
  <si>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Исчислено текущих платежей за налоговый период</t>
  </si>
  <si>
    <t>Итого</t>
  </si>
  <si>
    <t>на 1 января след. налогового периода</t>
  </si>
  <si>
    <t>Среднегодовая балансовая стоимость (1/13 суммы граф с 5 по 17)</t>
  </si>
  <si>
    <t>Сумма налога за налоговый период (гр.18 х гр.19)</t>
  </si>
  <si>
    <t>Сумма налога к начислению (+) / к уменьшению (-) (гр.20 - гр.21)</t>
  </si>
  <si>
    <t>Ф.И.О., подпись руководителя (налогоплательщика), печать</t>
  </si>
  <si>
    <t>Ф.И.О., подпись главного бухгалтера</t>
  </si>
  <si>
    <t>Дата составления налогового регистра</t>
  </si>
  <si>
    <t>Ф.И.О., подпись лица, ответственного за составление нал. регистра</t>
  </si>
  <si>
    <t>Адрес местонахождения</t>
  </si>
  <si>
    <t xml:space="preserve">Первоначальная стоимость поступивших объектов </t>
  </si>
  <si>
    <t>Дата поступления объектов налогообложения</t>
  </si>
  <si>
    <t>Дата выбытия объектов налогообложения</t>
  </si>
  <si>
    <t xml:space="preserve">Балансовая ст-ть объектов  на 1 января </t>
  </si>
  <si>
    <t>Стоимость выбывших объектов</t>
  </si>
  <si>
    <t xml:space="preserve">Начисление (+) / уменьшение (-) текущих платежей </t>
  </si>
  <si>
    <t xml:space="preserve">по сроку уплаты не позднее 25 февраля </t>
  </si>
  <si>
    <t xml:space="preserve">по сроку уплаты не позднее 25 мая </t>
  </si>
  <si>
    <t xml:space="preserve">по сроку уплаты не позднее 25 августа </t>
  </si>
  <si>
    <t xml:space="preserve">по сроку уплаты не позднее 25 ноября  </t>
  </si>
  <si>
    <t>Ставка налога</t>
  </si>
  <si>
    <t>I.</t>
  </si>
  <si>
    <t xml:space="preserve">По объектам налогообложения, имеюшимся на начало налогового периода </t>
  </si>
  <si>
    <t>II.</t>
  </si>
  <si>
    <t xml:space="preserve">По объектам налогообложения, поступившим в течение налогового периода </t>
  </si>
  <si>
    <t>III.</t>
  </si>
  <si>
    <t xml:space="preserve">По объектам налогообложения, выбывшим в течение налогового периода </t>
  </si>
  <si>
    <t>Итого по группе I</t>
  </si>
  <si>
    <t>Итого по группе II</t>
  </si>
  <si>
    <t>Итого по группе III</t>
  </si>
  <si>
    <t>Всего текущих платежей по срокам уплаты</t>
  </si>
  <si>
    <t>всего исчислено текущих платежей (гр.8 х гр.12 или гр.9 / 13 х гр.7 х гр.12  или гр.10 / 13 х гр.7 х гр.12  или гр.11 / 13 х гр.7 х гр.12)</t>
  </si>
  <si>
    <t>Начислено текущих платежей по расчетам (форма 701.01)</t>
  </si>
  <si>
    <t>поправки по срокам (+,-)</t>
  </si>
  <si>
    <t>Всего</t>
  </si>
  <si>
    <t>дата</t>
  </si>
  <si>
    <t>сумма</t>
  </si>
  <si>
    <t>январь</t>
  </si>
  <si>
    <t>март</t>
  </si>
  <si>
    <t>апрель</t>
  </si>
  <si>
    <t>май (25)</t>
  </si>
  <si>
    <t>июнь</t>
  </si>
  <si>
    <t>июль</t>
  </si>
  <si>
    <t>август (25)</t>
  </si>
  <si>
    <t>сентябрь</t>
  </si>
  <si>
    <t>октябрь</t>
  </si>
  <si>
    <t>ноябрь (25)</t>
  </si>
  <si>
    <t>декабрь</t>
  </si>
  <si>
    <t>Итого за год</t>
  </si>
  <si>
    <t>Контрольные сумма по строкам</t>
  </si>
  <si>
    <t>Оплачено по банку(Б) / переброска по лицевому(Л)</t>
  </si>
  <si>
    <t>Б / Л</t>
  </si>
  <si>
    <t>Месяц текущего налогового периода</t>
  </si>
  <si>
    <t>февраль (25)</t>
  </si>
  <si>
    <t>по состоянию на начало налог. периода</t>
  </si>
  <si>
    <t>По данным лицевого счета налог к начислению(+) / к уменьшению(-) по декларации за предыдущий налоговый период</t>
  </si>
  <si>
    <t>По данным баланса налог к начислению(+) / к уменьшению(-) по декларации за текущий налоговый период</t>
  </si>
  <si>
    <t>по лицевому счету</t>
  </si>
  <si>
    <t>по балансу</t>
  </si>
  <si>
    <t>Сальдо на начало периода, переплата(+) /долг(-)</t>
  </si>
  <si>
    <t>Сальдо на конец периода, переплата(+) /долг(-)</t>
  </si>
  <si>
    <t>Примечание: Заполнению подлежат только ячейки выделенные желтым цветом.</t>
  </si>
  <si>
    <t>КОНТРОЛЬНАЯ ВЕДОМОСТЬ ПО ИСЧИСЛЕННЫМ ТЕКУЩИМ ПЛАТЕЖАМ, ИХ КОРРЕКТИРОВКЕ В СООТВЕТСТВИИ С ДЕКЛАРАЦИЕЙ И ПРОИЗВЕДЕННОЙ ОПЛАТЕ</t>
  </si>
  <si>
    <t>НАЛОГОВЫЙ РЕГИСТР ПО НАЛОГУ НА ИМУЩЕСТВО</t>
  </si>
  <si>
    <t>НАЛОГОВЫЙ РЕГИСТР ПО РАСЧЕТУ ТЕКУЩИХ ПЛАТЕЖЕЙ ПО НАЛОГУ НА ИМУЩЕСТВО</t>
  </si>
  <si>
    <t>Налоговый орган (код)</t>
  </si>
  <si>
    <t>Балансовая стоимость на начало налогового периода по имевшимся на начало налогового периода</t>
  </si>
  <si>
    <t>Первоначальная стоимость на дату поступления по поступившим в текущем налоговом периоде</t>
  </si>
  <si>
    <t>Кол-во месяцев владения объектами в налоговом периоде / месяцев до конца налогового периода при выбытии объектов</t>
  </si>
  <si>
    <t>доп.форма на 1_февраля</t>
  </si>
  <si>
    <t>доп.форма на 1_мая</t>
  </si>
  <si>
    <t>доп.форма на 1_августа</t>
  </si>
  <si>
    <t>доп.форма на 1_ноября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</si>
</sst>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20">
    <xf numFmtId="0" fontId="0" fillId="0" borderId="0" xfId="0"/>
    <xf numFmtId="0" fontId="3" fillId="0" borderId="0" xfId="0" applyFont="1"/>
    <xf numFmtId="0" fontId="5" fillId="0" borderId="0" xfId="4" applyFont="1"/>
    <xf numFmtId="0" fontId="5" fillId="0" borderId="0" xfId="4" applyFont="1" applyAlignment="1">
      <alignment horizontal="center"/>
    </xf>
    <xf numFmtId="0" fontId="5" fillId="0" borderId="0" xfId="4"/>
    <xf numFmtId="0" fontId="5" fillId="0" borderId="0" xfId="4" applyFill="1"/>
    <xf numFmtId="0" fontId="7" fillId="0" borderId="1" xfId="4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textRotation="90" wrapText="1"/>
    </xf>
    <xf numFmtId="0" fontId="9" fillId="0" borderId="1" xfId="1" applyFont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left" wrapText="1"/>
    </xf>
    <xf numFmtId="4" fontId="10" fillId="3" borderId="1" xfId="1" applyNumberFormat="1" applyFont="1" applyFill="1" applyBorder="1" applyAlignment="1">
      <alignment horizontal="right" wrapText="1"/>
    </xf>
    <xf numFmtId="0" fontId="10" fillId="2" borderId="1" xfId="1" applyFont="1" applyFill="1" applyBorder="1" applyAlignment="1">
      <alignment horizontal="center" wrapText="1"/>
    </xf>
    <xf numFmtId="4" fontId="9" fillId="0" borderId="1" xfId="1" applyNumberFormat="1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center" wrapText="1"/>
    </xf>
    <xf numFmtId="3" fontId="9" fillId="0" borderId="1" xfId="1" applyNumberFormat="1" applyFont="1" applyBorder="1" applyAlignment="1">
      <alignment horizontal="right" wrapText="1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7" xfId="0" applyFont="1" applyBorder="1"/>
    <xf numFmtId="0" fontId="12" fillId="0" borderId="5" xfId="0" applyFont="1" applyBorder="1"/>
    <xf numFmtId="49" fontId="12" fillId="0" borderId="0" xfId="0" applyNumberFormat="1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5" fontId="9" fillId="0" borderId="1" xfId="1" applyNumberFormat="1" applyFont="1" applyBorder="1" applyAlignment="1">
      <alignment horizontal="right" wrapText="1"/>
    </xf>
    <xf numFmtId="0" fontId="9" fillId="0" borderId="2" xfId="3" applyFont="1" applyBorder="1" applyAlignment="1">
      <alignment horizontal="center" textRotation="90" wrapText="1"/>
    </xf>
    <xf numFmtId="0" fontId="9" fillId="0" borderId="1" xfId="3" applyFont="1" applyBorder="1" applyAlignment="1">
      <alignment horizontal="center" textRotation="90" wrapText="1"/>
    </xf>
    <xf numFmtId="0" fontId="9" fillId="0" borderId="1" xfId="3" applyFont="1" applyFill="1" applyBorder="1" applyAlignment="1">
      <alignment horizontal="center" textRotation="90" wrapText="1"/>
    </xf>
    <xf numFmtId="0" fontId="9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 wrapText="1"/>
    </xf>
    <xf numFmtId="14" fontId="10" fillId="3" borderId="1" xfId="3" applyNumberFormat="1" applyFont="1" applyFill="1" applyBorder="1" applyAlignment="1">
      <alignment horizontal="center" vertical="top" wrapText="1"/>
    </xf>
    <xf numFmtId="0" fontId="10" fillId="3" borderId="1" xfId="3" applyFont="1" applyFill="1" applyBorder="1" applyAlignment="1">
      <alignment horizontal="center" vertical="top" wrapText="1"/>
    </xf>
    <xf numFmtId="0" fontId="10" fillId="2" borderId="1" xfId="3" applyFont="1" applyFill="1" applyBorder="1" applyAlignment="1">
      <alignment horizontal="center" vertical="top" wrapText="1"/>
    </xf>
    <xf numFmtId="164" fontId="10" fillId="2" borderId="1" xfId="3" applyNumberFormat="1" applyFont="1" applyFill="1" applyBorder="1" applyAlignment="1">
      <alignment horizontal="center" vertical="top" wrapText="1"/>
    </xf>
    <xf numFmtId="0" fontId="10" fillId="2" borderId="1" xfId="3" applyFont="1" applyFill="1" applyBorder="1" applyAlignment="1">
      <alignment horizontal="right" vertical="top" wrapText="1"/>
    </xf>
    <xf numFmtId="14" fontId="10" fillId="3" borderId="1" xfId="3" applyNumberFormat="1" applyFont="1" applyFill="1" applyBorder="1" applyAlignment="1">
      <alignment horizontal="center" wrapText="1"/>
    </xf>
    <xf numFmtId="0" fontId="10" fillId="3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center" wrapText="1"/>
    </xf>
    <xf numFmtId="0" fontId="10" fillId="2" borderId="1" xfId="3" applyFont="1" applyFill="1" applyBorder="1" applyAlignment="1">
      <alignment horizontal="right" wrapText="1"/>
    </xf>
    <xf numFmtId="0" fontId="10" fillId="3" borderId="1" xfId="3" applyFont="1" applyFill="1" applyBorder="1" applyAlignment="1">
      <alignment horizontal="left" wrapText="1"/>
    </xf>
    <xf numFmtId="0" fontId="10" fillId="3" borderId="1" xfId="3" applyFont="1" applyFill="1" applyBorder="1" applyAlignment="1">
      <alignment horizontal="right" wrapText="1"/>
    </xf>
    <xf numFmtId="164" fontId="10" fillId="2" borderId="1" xfId="3" applyNumberFormat="1" applyFont="1" applyFill="1" applyBorder="1" applyAlignment="1">
      <alignment horizontal="center" wrapText="1"/>
    </xf>
    <xf numFmtId="0" fontId="15" fillId="0" borderId="1" xfId="3" applyFont="1" applyBorder="1" applyAlignment="1">
      <alignment horizontal="center"/>
    </xf>
    <xf numFmtId="4" fontId="15" fillId="0" borderId="1" xfId="3" applyNumberFormat="1" applyFont="1" applyBorder="1" applyAlignment="1">
      <alignment horizontal="right"/>
    </xf>
    <xf numFmtId="0" fontId="15" fillId="2" borderId="1" xfId="3" applyFont="1" applyFill="1" applyBorder="1" applyAlignment="1">
      <alignment horizontal="center"/>
    </xf>
    <xf numFmtId="164" fontId="15" fillId="0" borderId="1" xfId="3" applyNumberFormat="1" applyFont="1" applyFill="1" applyBorder="1" applyAlignment="1">
      <alignment horizontal="center"/>
    </xf>
    <xf numFmtId="0" fontId="15" fillId="0" borderId="1" xfId="3" applyFont="1" applyBorder="1" applyAlignment="1">
      <alignment horizontal="right" vertical="top" wrapText="1"/>
    </xf>
    <xf numFmtId="0" fontId="15" fillId="0" borderId="1" xfId="3" applyFont="1" applyBorder="1" applyAlignment="1">
      <alignment horizontal="right"/>
    </xf>
    <xf numFmtId="4" fontId="10" fillId="2" borderId="1" xfId="1" applyNumberFormat="1" applyFont="1" applyFill="1" applyBorder="1" applyAlignment="1">
      <alignment horizontal="right" wrapText="1"/>
    </xf>
    <xf numFmtId="164" fontId="10" fillId="0" borderId="1" xfId="3" applyNumberFormat="1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right" vertical="top" wrapText="1"/>
    </xf>
    <xf numFmtId="4" fontId="15" fillId="2" borderId="1" xfId="3" applyNumberFormat="1" applyFont="1" applyFill="1" applyBorder="1" applyAlignment="1">
      <alignment horizontal="right"/>
    </xf>
    <xf numFmtId="164" fontId="15" fillId="0" borderId="1" xfId="3" applyNumberFormat="1" applyFont="1" applyBorder="1" applyAlignment="1">
      <alignment horizontal="center"/>
    </xf>
    <xf numFmtId="165" fontId="10" fillId="0" borderId="1" xfId="3" applyNumberFormat="1" applyFont="1" applyFill="1" applyBorder="1" applyAlignment="1">
      <alignment horizontal="right" vertical="top" wrapText="1"/>
    </xf>
    <xf numFmtId="165" fontId="15" fillId="0" borderId="1" xfId="3" applyNumberFormat="1" applyFont="1" applyBorder="1" applyAlignment="1">
      <alignment horizontal="right" vertical="top" wrapText="1"/>
    </xf>
    <xf numFmtId="0" fontId="13" fillId="0" borderId="1" xfId="0" applyFont="1" applyBorder="1"/>
    <xf numFmtId="165" fontId="13" fillId="0" borderId="1" xfId="0" applyNumberFormat="1" applyFont="1" applyBorder="1"/>
    <xf numFmtId="0" fontId="10" fillId="0" borderId="0" xfId="4" applyFont="1" applyAlignment="1">
      <alignment horizontal="left"/>
    </xf>
    <xf numFmtId="0" fontId="10" fillId="0" borderId="0" xfId="4" applyFont="1" applyAlignment="1">
      <alignment horizontal="center"/>
    </xf>
    <xf numFmtId="0" fontId="10" fillId="0" borderId="0" xfId="4" applyFont="1"/>
    <xf numFmtId="0" fontId="12" fillId="0" borderId="0" xfId="4" applyFont="1"/>
    <xf numFmtId="49" fontId="9" fillId="0" borderId="0" xfId="4" applyNumberFormat="1" applyFont="1"/>
    <xf numFmtId="0" fontId="17" fillId="0" borderId="1" xfId="4" applyFont="1" applyBorder="1"/>
    <xf numFmtId="165" fontId="16" fillId="3" borderId="1" xfId="4" applyNumberFormat="1" applyFont="1" applyFill="1" applyBorder="1"/>
    <xf numFmtId="165" fontId="17" fillId="3" borderId="1" xfId="4" applyNumberFormat="1" applyFont="1" applyFill="1" applyBorder="1"/>
    <xf numFmtId="165" fontId="17" fillId="0" borderId="1" xfId="4" applyNumberFormat="1" applyFont="1" applyBorder="1"/>
    <xf numFmtId="165" fontId="17" fillId="0" borderId="1" xfId="4" applyNumberFormat="1" applyFont="1" applyFill="1" applyBorder="1"/>
    <xf numFmtId="3" fontId="17" fillId="3" borderId="1" xfId="4" applyNumberFormat="1" applyFont="1" applyFill="1" applyBorder="1" applyAlignment="1">
      <alignment horizontal="center"/>
    </xf>
    <xf numFmtId="14" fontId="17" fillId="3" borderId="1" xfId="4" applyNumberFormat="1" applyFont="1" applyFill="1" applyBorder="1"/>
    <xf numFmtId="0" fontId="16" fillId="0" borderId="1" xfId="4" applyFont="1" applyFill="1" applyBorder="1"/>
    <xf numFmtId="165" fontId="16" fillId="0" borderId="1" xfId="4" applyNumberFormat="1" applyFont="1" applyFill="1" applyBorder="1"/>
    <xf numFmtId="3" fontId="16" fillId="0" borderId="1" xfId="4" applyNumberFormat="1" applyFont="1" applyFill="1" applyBorder="1"/>
    <xf numFmtId="165" fontId="16" fillId="0" borderId="1" xfId="4" applyNumberFormat="1" applyFont="1" applyBorder="1"/>
    <xf numFmtId="0" fontId="7" fillId="0" borderId="1" xfId="4" applyFont="1" applyBorder="1" applyAlignment="1">
      <alignment horizontal="center" vertical="center"/>
    </xf>
    <xf numFmtId="0" fontId="8" fillId="4" borderId="0" xfId="4" applyFont="1" applyFill="1"/>
    <xf numFmtId="165" fontId="8" fillId="4" borderId="0" xfId="4" applyNumberFormat="1" applyFont="1" applyFill="1"/>
    <xf numFmtId="165" fontId="8" fillId="4" borderId="0" xfId="4" applyNumberFormat="1" applyFont="1" applyFill="1" applyBorder="1"/>
    <xf numFmtId="3" fontId="8" fillId="4" borderId="0" xfId="4" applyNumberFormat="1" applyFont="1" applyFill="1"/>
    <xf numFmtId="0" fontId="9" fillId="0" borderId="4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6" xfId="1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3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wrapText="1"/>
    </xf>
    <xf numFmtId="0" fontId="15" fillId="0" borderId="5" xfId="3" applyFont="1" applyBorder="1" applyAlignment="1">
      <alignment horizontal="left" wrapText="1"/>
    </xf>
    <xf numFmtId="0" fontId="15" fillId="0" borderId="6" xfId="3" applyFont="1" applyBorder="1" applyAlignment="1">
      <alignment horizontal="left" wrapText="1"/>
    </xf>
    <xf numFmtId="0" fontId="9" fillId="0" borderId="1" xfId="3" applyFont="1" applyBorder="1" applyAlignment="1">
      <alignment horizontal="center" textRotation="90" wrapText="1"/>
    </xf>
    <xf numFmtId="3" fontId="4" fillId="0" borderId="0" xfId="2" applyNumberFormat="1" applyFont="1" applyAlignment="1">
      <alignment horizontal="center" vertical="top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textRotation="90" wrapText="1"/>
    </xf>
    <xf numFmtId="0" fontId="9" fillId="0" borderId="3" xfId="3" applyFont="1" applyBorder="1" applyAlignment="1">
      <alignment horizontal="center" textRotation="90" wrapText="1"/>
    </xf>
    <xf numFmtId="0" fontId="9" fillId="0" borderId="4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/>
    </xf>
    <xf numFmtId="0" fontId="15" fillId="0" borderId="5" xfId="3" applyFont="1" applyBorder="1" applyAlignment="1">
      <alignment horizontal="left"/>
    </xf>
    <xf numFmtId="0" fontId="15" fillId="0" borderId="6" xfId="3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4" fillId="0" borderId="0" xfId="4" applyFont="1" applyAlignment="1">
      <alignment horizontal="left" vertical="top" wrapText="1"/>
    </xf>
    <xf numFmtId="0" fontId="6" fillId="0" borderId="0" xfId="4" applyFont="1" applyAlignment="1">
      <alignment horizontal="center" vertical="top"/>
    </xf>
    <xf numFmtId="0" fontId="7" fillId="0" borderId="1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_Лист2" xfId="2"/>
    <cellStyle name="Обычный_Лист3" xfId="3"/>
    <cellStyle name="Обычный_Лист6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6"/>
  <sheetViews>
    <sheetView tabSelected="1" workbookViewId="0">
      <selection activeCell="V21" sqref="V21"/>
    </sheetView>
  </sheetViews>
  <sheetFormatPr defaultRowHeight="15" x14ac:dyDescent="0.25"/>
  <cols>
    <col min="1" max="1" width="4.42578125" customWidth="1"/>
    <col min="2" max="2" width="26.28515625" customWidth="1"/>
    <col min="3" max="3" width="19.5703125" customWidth="1"/>
    <col min="4" max="4" width="7.42578125" customWidth="1"/>
    <col min="5" max="16" width="9" bestFit="1" customWidth="1"/>
    <col min="17" max="17" width="9.85546875" customWidth="1"/>
    <col min="18" max="18" width="15.7109375" customWidth="1"/>
    <col min="19" max="19" width="8" customWidth="1"/>
    <col min="20" max="20" width="12.28515625" customWidth="1"/>
    <col min="21" max="21" width="12.5703125" customWidth="1"/>
    <col min="22" max="22" width="19.28515625" customWidth="1"/>
  </cols>
  <sheetData>
    <row r="1" spans="1:22" ht="28.5" customHeight="1" x14ac:dyDescent="0.25">
      <c r="A1" s="84" t="s">
        <v>85</v>
      </c>
      <c r="B1" s="84"/>
      <c r="C1" s="84"/>
      <c r="D1" s="81" t="s">
        <v>87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7" t="s">
        <v>0</v>
      </c>
      <c r="B3" s="17"/>
      <c r="C3" s="22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7" t="s">
        <v>2</v>
      </c>
      <c r="B4" s="17"/>
      <c r="C4" s="23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7" t="s">
        <v>4</v>
      </c>
      <c r="B5" s="17"/>
      <c r="C5" s="23">
        <v>2016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7" t="s">
        <v>89</v>
      </c>
      <c r="B6" s="17"/>
      <c r="C6" s="23">
        <v>6007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A8" s="82" t="s">
        <v>5</v>
      </c>
      <c r="B8" s="82" t="s">
        <v>6</v>
      </c>
      <c r="C8" s="82" t="s">
        <v>7</v>
      </c>
      <c r="D8" s="85" t="s">
        <v>8</v>
      </c>
      <c r="E8" s="87" t="s">
        <v>9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2" t="s">
        <v>26</v>
      </c>
      <c r="S8" s="82" t="s">
        <v>10</v>
      </c>
      <c r="T8" s="82" t="s">
        <v>27</v>
      </c>
      <c r="U8" s="82" t="s">
        <v>23</v>
      </c>
      <c r="V8" s="82" t="s">
        <v>28</v>
      </c>
    </row>
    <row r="9" spans="1:22" ht="93" customHeight="1" x14ac:dyDescent="0.25">
      <c r="A9" s="83"/>
      <c r="B9" s="83"/>
      <c r="C9" s="83"/>
      <c r="D9" s="86"/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7" t="s">
        <v>25</v>
      </c>
      <c r="R9" s="83"/>
      <c r="S9" s="83"/>
      <c r="T9" s="83"/>
      <c r="U9" s="83"/>
      <c r="V9" s="83"/>
    </row>
    <row r="10" spans="1:22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</row>
    <row r="11" spans="1:22" x14ac:dyDescent="0.25">
      <c r="A11" s="9"/>
      <c r="B11" s="10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</row>
    <row r="12" spans="1:22" x14ac:dyDescent="0.25">
      <c r="A12" s="9"/>
      <c r="B12" s="10"/>
      <c r="C12" s="10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2"/>
      <c r="U12" s="12"/>
      <c r="V12" s="12"/>
    </row>
    <row r="13" spans="1:22" x14ac:dyDescent="0.25">
      <c r="A13" s="9"/>
      <c r="B13" s="10"/>
      <c r="C13" s="10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2"/>
      <c r="T13" s="12"/>
      <c r="U13" s="12"/>
      <c r="V13" s="12"/>
    </row>
    <row r="14" spans="1:22" x14ac:dyDescent="0.25">
      <c r="A14" s="9"/>
      <c r="B14" s="10"/>
      <c r="C14" s="10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2"/>
      <c r="T14" s="12"/>
      <c r="U14" s="12"/>
      <c r="V14" s="12"/>
    </row>
    <row r="15" spans="1:22" x14ac:dyDescent="0.25">
      <c r="A15" s="9"/>
      <c r="B15" s="10"/>
      <c r="C15" s="10"/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2"/>
      <c r="U15" s="12"/>
      <c r="V15" s="12"/>
    </row>
    <row r="16" spans="1:22" x14ac:dyDescent="0.25">
      <c r="A16" s="9"/>
      <c r="B16" s="10"/>
      <c r="C16" s="10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2"/>
      <c r="U16" s="12"/>
      <c r="V16" s="12"/>
    </row>
    <row r="17" spans="1:22" x14ac:dyDescent="0.25">
      <c r="A17" s="9"/>
      <c r="B17" s="10"/>
      <c r="C17" s="10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</row>
    <row r="18" spans="1:22" x14ac:dyDescent="0.25">
      <c r="A18" s="9"/>
      <c r="B18" s="10"/>
      <c r="C18" s="10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</row>
    <row r="19" spans="1:22" x14ac:dyDescent="0.25">
      <c r="A19" s="9"/>
      <c r="B19" s="10"/>
      <c r="C19" s="10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</row>
    <row r="20" spans="1:22" x14ac:dyDescent="0.25">
      <c r="A20" s="9"/>
      <c r="B20" s="10"/>
      <c r="C20" s="10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</row>
    <row r="21" spans="1:22" x14ac:dyDescent="0.25">
      <c r="A21" s="8"/>
      <c r="B21" s="78" t="s">
        <v>24</v>
      </c>
      <c r="C21" s="79"/>
      <c r="D21" s="80"/>
      <c r="E21" s="13">
        <f>SUM(E11:E20)</f>
        <v>0</v>
      </c>
      <c r="F21" s="13">
        <f t="shared" ref="F21:Q21" si="0">SUM(F11:F20)</f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  <c r="Q21" s="13">
        <f t="shared" si="0"/>
        <v>0</v>
      </c>
      <c r="R21" s="13">
        <f>ROUND(SUM(E21:Q21)/13,2)</f>
        <v>0</v>
      </c>
      <c r="S21" s="14">
        <v>1.4999999999999999E-2</v>
      </c>
      <c r="T21" s="15">
        <f>ROUND(R21*S21,0)</f>
        <v>0</v>
      </c>
      <c r="U21" s="15">
        <f>'Текущие платежи'!M32</f>
        <v>0</v>
      </c>
      <c r="V21" s="24">
        <f>T21-U21</f>
        <v>0</v>
      </c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6" t="s">
        <v>29</v>
      </c>
      <c r="B23" s="17"/>
      <c r="C23" s="18"/>
      <c r="D23" s="18"/>
      <c r="E23" s="19"/>
      <c r="F23" s="19"/>
      <c r="G23" s="19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6" t="s">
        <v>30</v>
      </c>
      <c r="B24" s="17"/>
      <c r="C24" s="18"/>
      <c r="D24" s="18"/>
      <c r="E24" s="20"/>
      <c r="F24" s="20"/>
      <c r="G24" s="20"/>
      <c r="H24" s="2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6" t="s">
        <v>32</v>
      </c>
      <c r="B25" s="21"/>
      <c r="C25" s="18"/>
      <c r="D25" s="18"/>
      <c r="E25" s="20"/>
      <c r="F25" s="20"/>
      <c r="G25" s="20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6" t="s">
        <v>31</v>
      </c>
      <c r="B26" s="21"/>
      <c r="C26" s="18"/>
      <c r="D26" s="18"/>
      <c r="E26" s="19"/>
      <c r="F26" s="19"/>
      <c r="G26" s="19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13">
    <mergeCell ref="B21:D21"/>
    <mergeCell ref="D1:V1"/>
    <mergeCell ref="R8:R9"/>
    <mergeCell ref="S8:S9"/>
    <mergeCell ref="T8:T9"/>
    <mergeCell ref="U8:U9"/>
    <mergeCell ref="V8:V9"/>
    <mergeCell ref="A1:C1"/>
    <mergeCell ref="A8:A9"/>
    <mergeCell ref="B8:B9"/>
    <mergeCell ref="C8:C9"/>
    <mergeCell ref="D8:D9"/>
    <mergeCell ref="E8:Q8"/>
  </mergeCells>
  <pageMargins left="0.39370078740157483" right="0.39370078740157483" top="0.39370078740157483" bottom="0.39370078740157483" header="0.31496062992125984" footer="0.31496062992125984"/>
  <pageSetup paperSize="9" fitToWidth="2" orientation="landscape" horizontalDpi="0" verticalDpi="0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7"/>
  <sheetViews>
    <sheetView workbookViewId="0">
      <selection activeCell="Q26" sqref="Q26"/>
    </sheetView>
  </sheetViews>
  <sheetFormatPr defaultRowHeight="15" x14ac:dyDescent="0.25"/>
  <cols>
    <col min="2" max="2" width="21.42578125" customWidth="1"/>
    <col min="3" max="3" width="18.5703125" customWidth="1"/>
    <col min="4" max="4" width="10" customWidth="1"/>
    <col min="5" max="6" width="11.140625" customWidth="1"/>
    <col min="8" max="11" width="10.85546875" customWidth="1"/>
  </cols>
  <sheetData>
    <row r="1" spans="1:17" ht="24.75" customHeight="1" x14ac:dyDescent="0.25">
      <c r="A1" s="84" t="s">
        <v>85</v>
      </c>
      <c r="B1" s="84"/>
      <c r="C1" s="84"/>
      <c r="D1" s="92" t="s">
        <v>88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7" t="s">
        <v>0</v>
      </c>
      <c r="B3" s="17"/>
      <c r="C3" s="22" t="str">
        <f>'Годовая сумма'!C3</f>
        <v>999999999999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5">
      <c r="A4" s="17" t="s">
        <v>2</v>
      </c>
      <c r="B4" s="17"/>
      <c r="C4" s="22" t="str">
        <f>'Годовая сумма'!C4</f>
        <v>ТОО "АБВ"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A5" s="17" t="s">
        <v>4</v>
      </c>
      <c r="B5" s="17"/>
      <c r="C5" s="22">
        <f>'Годовая сумма'!C5</f>
        <v>2016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5">
      <c r="A6" s="17" t="s">
        <v>89</v>
      </c>
      <c r="B6" s="17"/>
      <c r="C6" s="22">
        <f>'Годовая сумма'!C6</f>
        <v>6007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46.5" customHeight="1" x14ac:dyDescent="0.25">
      <c r="A8" s="93" t="s">
        <v>5</v>
      </c>
      <c r="B8" s="93" t="s">
        <v>6</v>
      </c>
      <c r="C8" s="93" t="s">
        <v>33</v>
      </c>
      <c r="D8" s="93" t="s">
        <v>8</v>
      </c>
      <c r="E8" s="91" t="s">
        <v>35</v>
      </c>
      <c r="F8" s="91" t="s">
        <v>36</v>
      </c>
      <c r="G8" s="91" t="s">
        <v>92</v>
      </c>
      <c r="H8" s="94" t="s">
        <v>37</v>
      </c>
      <c r="I8" s="91" t="s">
        <v>34</v>
      </c>
      <c r="J8" s="96" t="s">
        <v>38</v>
      </c>
      <c r="K8" s="97"/>
      <c r="L8" s="91" t="s">
        <v>44</v>
      </c>
      <c r="M8" s="93" t="s">
        <v>39</v>
      </c>
      <c r="N8" s="93"/>
      <c r="O8" s="93"/>
      <c r="P8" s="93"/>
      <c r="Q8" s="93"/>
    </row>
    <row r="9" spans="1:17" ht="243.75" customHeight="1" x14ac:dyDescent="0.25">
      <c r="A9" s="93"/>
      <c r="B9" s="93"/>
      <c r="C9" s="93"/>
      <c r="D9" s="93"/>
      <c r="E9" s="91"/>
      <c r="F9" s="91"/>
      <c r="G9" s="91"/>
      <c r="H9" s="95"/>
      <c r="I9" s="91"/>
      <c r="J9" s="25" t="s">
        <v>91</v>
      </c>
      <c r="K9" s="26" t="s">
        <v>90</v>
      </c>
      <c r="L9" s="91"/>
      <c r="M9" s="27" t="s">
        <v>55</v>
      </c>
      <c r="N9" s="26" t="s">
        <v>40</v>
      </c>
      <c r="O9" s="26" t="s">
        <v>41</v>
      </c>
      <c r="P9" s="26" t="s">
        <v>42</v>
      </c>
      <c r="Q9" s="26" t="s">
        <v>43</v>
      </c>
    </row>
    <row r="10" spans="1:17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</row>
    <row r="11" spans="1:17" ht="15" customHeight="1" x14ac:dyDescent="0.25">
      <c r="A11" s="29" t="s">
        <v>45</v>
      </c>
      <c r="B11" s="88" t="s">
        <v>46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1:17" x14ac:dyDescent="0.25">
      <c r="A12" s="9"/>
      <c r="B12" s="10"/>
      <c r="C12" s="10"/>
      <c r="D12" s="9"/>
      <c r="E12" s="30"/>
      <c r="F12" s="31"/>
      <c r="G12" s="31"/>
      <c r="H12" s="11"/>
      <c r="I12" s="32"/>
      <c r="J12" s="32"/>
      <c r="K12" s="32"/>
      <c r="L12" s="33"/>
      <c r="M12" s="34"/>
      <c r="N12" s="34"/>
      <c r="O12" s="34"/>
      <c r="P12" s="34"/>
      <c r="Q12" s="34"/>
    </row>
    <row r="13" spans="1:17" x14ac:dyDescent="0.25">
      <c r="A13" s="9"/>
      <c r="B13" s="10"/>
      <c r="C13" s="10"/>
      <c r="D13" s="9"/>
      <c r="E13" s="35"/>
      <c r="F13" s="36"/>
      <c r="G13" s="36"/>
      <c r="H13" s="11"/>
      <c r="I13" s="37"/>
      <c r="J13" s="37"/>
      <c r="K13" s="37"/>
      <c r="L13" s="33"/>
      <c r="M13" s="34"/>
      <c r="N13" s="38"/>
      <c r="O13" s="38"/>
      <c r="P13" s="38"/>
      <c r="Q13" s="38"/>
    </row>
    <row r="14" spans="1:17" x14ac:dyDescent="0.25">
      <c r="A14" s="36"/>
      <c r="B14" s="39"/>
      <c r="C14" s="36"/>
      <c r="D14" s="36"/>
      <c r="E14" s="36"/>
      <c r="F14" s="36"/>
      <c r="G14" s="36"/>
      <c r="H14" s="40"/>
      <c r="I14" s="37"/>
      <c r="J14" s="37"/>
      <c r="K14" s="37"/>
      <c r="L14" s="41"/>
      <c r="M14" s="34"/>
      <c r="N14" s="38"/>
      <c r="O14" s="38"/>
      <c r="P14" s="38"/>
      <c r="Q14" s="38"/>
    </row>
    <row r="15" spans="1:17" x14ac:dyDescent="0.25">
      <c r="A15" s="36"/>
      <c r="B15" s="39"/>
      <c r="C15" s="36"/>
      <c r="D15" s="36"/>
      <c r="E15" s="36"/>
      <c r="F15" s="36"/>
      <c r="G15" s="36"/>
      <c r="H15" s="40"/>
      <c r="I15" s="37"/>
      <c r="J15" s="37"/>
      <c r="K15" s="37"/>
      <c r="L15" s="41"/>
      <c r="M15" s="34"/>
      <c r="N15" s="38"/>
      <c r="O15" s="38"/>
      <c r="P15" s="38"/>
      <c r="Q15" s="38"/>
    </row>
    <row r="16" spans="1:17" x14ac:dyDescent="0.25">
      <c r="A16" s="36"/>
      <c r="B16" s="39"/>
      <c r="C16" s="36"/>
      <c r="D16" s="36"/>
      <c r="E16" s="36"/>
      <c r="F16" s="36"/>
      <c r="G16" s="36"/>
      <c r="H16" s="40"/>
      <c r="I16" s="37"/>
      <c r="J16" s="37"/>
      <c r="K16" s="37"/>
      <c r="L16" s="41"/>
      <c r="M16" s="34"/>
      <c r="N16" s="38"/>
      <c r="O16" s="38"/>
      <c r="P16" s="38"/>
      <c r="Q16" s="38"/>
    </row>
    <row r="17" spans="1:17" x14ac:dyDescent="0.25">
      <c r="A17" s="42"/>
      <c r="B17" s="98" t="s">
        <v>51</v>
      </c>
      <c r="C17" s="99"/>
      <c r="D17" s="99"/>
      <c r="E17" s="99"/>
      <c r="F17" s="99"/>
      <c r="G17" s="100"/>
      <c r="H17" s="43">
        <f>SUM(H12:H16)</f>
        <v>0</v>
      </c>
      <c r="I17" s="44"/>
      <c r="J17" s="44"/>
      <c r="K17" s="44"/>
      <c r="L17" s="45">
        <v>1.4999999999999999E-2</v>
      </c>
      <c r="M17" s="46">
        <f t="shared" ref="M17" si="0">ROUND(H17*L17,0)</f>
        <v>0</v>
      </c>
      <c r="N17" s="47">
        <f>ROUND(M17/4,0)</f>
        <v>0</v>
      </c>
      <c r="O17" s="47">
        <f>ROUND(M17/4,0)</f>
        <v>0</v>
      </c>
      <c r="P17" s="47">
        <f>ROUND(M17/4,0)</f>
        <v>0</v>
      </c>
      <c r="Q17" s="47">
        <f>M17-SUM(N17:P17)</f>
        <v>0</v>
      </c>
    </row>
    <row r="18" spans="1:17" ht="15" customHeight="1" x14ac:dyDescent="0.25">
      <c r="A18" s="29" t="s">
        <v>47</v>
      </c>
      <c r="B18" s="88" t="s">
        <v>48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7" x14ac:dyDescent="0.25">
      <c r="A19" s="9"/>
      <c r="B19" s="10"/>
      <c r="C19" s="10"/>
      <c r="D19" s="9"/>
      <c r="E19" s="35"/>
      <c r="F19" s="35"/>
      <c r="G19" s="31"/>
      <c r="H19" s="48"/>
      <c r="I19" s="11"/>
      <c r="J19" s="32"/>
      <c r="K19" s="32"/>
      <c r="L19" s="49">
        <v>1.4999999999999999E-2</v>
      </c>
      <c r="M19" s="50">
        <f>IF(G19&lt;3,0,ROUND(I19/13*G19*L19,0))</f>
        <v>0</v>
      </c>
      <c r="N19" s="50">
        <f>IF(G19=12,ROUND(M19/4,0),0)</f>
        <v>0</v>
      </c>
      <c r="O19" s="50">
        <f>IF(N19=0,IF(G19&lt;=11,IF(G19&gt;=9,ROUND(M19/3,0),0),0),ROUND(M19/4,0))</f>
        <v>0</v>
      </c>
      <c r="P19" s="50">
        <f>IF(N19=0,IF(O19=0,IF(G19&lt;=8,IF(G19&gt;=6,ROUND(M19/2,0),0),0),ROUND(M19/3,0)),ROUND(M19/4,0))</f>
        <v>0</v>
      </c>
      <c r="Q19" s="50">
        <f>IF(N19=0,IF(O19=0,IF(P19=0,IF(G19&lt;=5,IF(G19&gt;=3,M19,0),0),M19-P19),M19-O19-P19),M19-N19-O19-P19)</f>
        <v>0</v>
      </c>
    </row>
    <row r="20" spans="1:17" x14ac:dyDescent="0.25">
      <c r="A20" s="9"/>
      <c r="B20" s="10"/>
      <c r="C20" s="10"/>
      <c r="D20" s="9"/>
      <c r="E20" s="30"/>
      <c r="F20" s="30"/>
      <c r="G20" s="36"/>
      <c r="H20" s="48"/>
      <c r="I20" s="11"/>
      <c r="J20" s="37"/>
      <c r="K20" s="37"/>
      <c r="L20" s="49">
        <v>1.4999999999999999E-2</v>
      </c>
      <c r="M20" s="50">
        <f t="shared" ref="M20:M23" si="1">IF(G20&lt;3,0,ROUND(I20/13*G20*L20,0))</f>
        <v>0</v>
      </c>
      <c r="N20" s="50">
        <f t="shared" ref="N20:N23" si="2">IF(G20=12,ROUND(M20/4,0),0)</f>
        <v>0</v>
      </c>
      <c r="O20" s="50">
        <f t="shared" ref="O20:O23" si="3">IF(N20=0,IF(G20&lt;=11,IF(G20&gt;=9,ROUND(M20/3,0),0),0),ROUND(M20/4,0))</f>
        <v>0</v>
      </c>
      <c r="P20" s="50">
        <f t="shared" ref="P20:P23" si="4">IF(N20=0,IF(O20=0,IF(G20&lt;=8,IF(G20&gt;=6,ROUND(M20/2,0),0),0),ROUND(M20/3,0)),ROUND(M20/4,0))</f>
        <v>0</v>
      </c>
      <c r="Q20" s="50">
        <f t="shared" ref="Q20:Q23" si="5">IF(N20=0,IF(O20=0,IF(P20=0,IF(G20&lt;=5,IF(G20&gt;=3,M20,0),0),M20-P20),M20-O20-P20),M20-N20-O20-P20)</f>
        <v>0</v>
      </c>
    </row>
    <row r="21" spans="1:17" x14ac:dyDescent="0.25">
      <c r="A21" s="9"/>
      <c r="B21" s="10"/>
      <c r="C21" s="10"/>
      <c r="D21" s="9"/>
      <c r="E21" s="35"/>
      <c r="F21" s="35"/>
      <c r="G21" s="36"/>
      <c r="H21" s="38"/>
      <c r="I21" s="11"/>
      <c r="J21" s="37"/>
      <c r="K21" s="37"/>
      <c r="L21" s="49">
        <v>1.4999999999999999E-2</v>
      </c>
      <c r="M21" s="50">
        <f t="shared" si="1"/>
        <v>0</v>
      </c>
      <c r="N21" s="50">
        <f t="shared" si="2"/>
        <v>0</v>
      </c>
      <c r="O21" s="50">
        <f t="shared" si="3"/>
        <v>0</v>
      </c>
      <c r="P21" s="50">
        <f t="shared" si="4"/>
        <v>0</v>
      </c>
      <c r="Q21" s="50">
        <f t="shared" si="5"/>
        <v>0</v>
      </c>
    </row>
    <row r="22" spans="1:17" x14ac:dyDescent="0.25">
      <c r="A22" s="9"/>
      <c r="B22" s="10"/>
      <c r="C22" s="10"/>
      <c r="D22" s="9"/>
      <c r="E22" s="35"/>
      <c r="F22" s="36"/>
      <c r="G22" s="36"/>
      <c r="H22" s="38"/>
      <c r="I22" s="11"/>
      <c r="J22" s="37"/>
      <c r="K22" s="37"/>
      <c r="L22" s="49">
        <v>1.4999999999999999E-2</v>
      </c>
      <c r="M22" s="50">
        <f t="shared" si="1"/>
        <v>0</v>
      </c>
      <c r="N22" s="50">
        <f t="shared" si="2"/>
        <v>0</v>
      </c>
      <c r="O22" s="50">
        <f t="shared" si="3"/>
        <v>0</v>
      </c>
      <c r="P22" s="50">
        <f t="shared" si="4"/>
        <v>0</v>
      </c>
      <c r="Q22" s="50">
        <f t="shared" si="5"/>
        <v>0</v>
      </c>
    </row>
    <row r="23" spans="1:17" x14ac:dyDescent="0.25">
      <c r="A23" s="9"/>
      <c r="B23" s="10"/>
      <c r="C23" s="10"/>
      <c r="D23" s="9"/>
      <c r="E23" s="35"/>
      <c r="F23" s="36"/>
      <c r="G23" s="36"/>
      <c r="H23" s="38"/>
      <c r="I23" s="11"/>
      <c r="J23" s="37"/>
      <c r="K23" s="37"/>
      <c r="L23" s="49">
        <v>1.4999999999999999E-2</v>
      </c>
      <c r="M23" s="50">
        <f t="shared" si="1"/>
        <v>0</v>
      </c>
      <c r="N23" s="50">
        <f t="shared" si="2"/>
        <v>0</v>
      </c>
      <c r="O23" s="50">
        <f t="shared" si="3"/>
        <v>0</v>
      </c>
      <c r="P23" s="50">
        <f t="shared" si="4"/>
        <v>0</v>
      </c>
      <c r="Q23" s="50">
        <f t="shared" si="5"/>
        <v>0</v>
      </c>
    </row>
    <row r="24" spans="1:17" x14ac:dyDescent="0.25">
      <c r="A24" s="42"/>
      <c r="B24" s="98" t="s">
        <v>52</v>
      </c>
      <c r="C24" s="99"/>
      <c r="D24" s="99"/>
      <c r="E24" s="99"/>
      <c r="F24" s="99"/>
      <c r="G24" s="100"/>
      <c r="H24" s="51"/>
      <c r="I24" s="43">
        <f>SUM(I19:I23)</f>
        <v>0</v>
      </c>
      <c r="J24" s="44"/>
      <c r="K24" s="44"/>
      <c r="L24" s="52">
        <v>1.4999999999999999E-2</v>
      </c>
      <c r="M24" s="46">
        <f>SUM(M19:M23)</f>
        <v>0</v>
      </c>
      <c r="N24" s="46">
        <f t="shared" ref="N24:Q24" si="6">SUM(N19:N23)</f>
        <v>0</v>
      </c>
      <c r="O24" s="46">
        <f t="shared" si="6"/>
        <v>0</v>
      </c>
      <c r="P24" s="46">
        <f t="shared" si="6"/>
        <v>0</v>
      </c>
      <c r="Q24" s="46">
        <f t="shared" si="6"/>
        <v>0</v>
      </c>
    </row>
    <row r="25" spans="1:17" ht="15" customHeight="1" x14ac:dyDescent="0.25">
      <c r="A25" s="29" t="s">
        <v>49</v>
      </c>
      <c r="B25" s="88" t="s">
        <v>50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</row>
    <row r="26" spans="1:17" x14ac:dyDescent="0.25">
      <c r="A26" s="9"/>
      <c r="B26" s="10"/>
      <c r="C26" s="10"/>
      <c r="D26" s="9"/>
      <c r="E26" s="35"/>
      <c r="F26" s="35"/>
      <c r="G26" s="36"/>
      <c r="H26" s="48"/>
      <c r="I26" s="48"/>
      <c r="J26" s="11"/>
      <c r="K26" s="11"/>
      <c r="L26" s="49">
        <v>1.4999999999999999E-2</v>
      </c>
      <c r="M26" s="53">
        <f>IF(G26&lt;3,0,IF(J26=0,ROUND(-K26/13*G26*L26,0),ROUND(-J26/13*G26*L26,0)))</f>
        <v>0</v>
      </c>
      <c r="N26" s="53">
        <f>IF(G26=12,ROUND(M26/4,0),0)</f>
        <v>0</v>
      </c>
      <c r="O26" s="53">
        <f>IF(N26=0,IF(G26&lt;=11,IF(G26&gt;=9,ROUND(M26/3,0),0),0),ROUND(M26/4,0))</f>
        <v>0</v>
      </c>
      <c r="P26" s="53">
        <f>IF(N26=0,IF(O26=0,IF(G26&lt;=8,IF(G26&gt;=6,ROUND(M26/2,0),0),0),ROUND(M26/3,0)),ROUND(M26/4,0))</f>
        <v>0</v>
      </c>
      <c r="Q26" s="53">
        <f>IF(N26=0,IF(O26=0,IF(P26=0,IF(G26&lt;=5,IF(G26&gt;=3,M26,0),0),M26-P26),M26-O26-P26),M26-N26-O26-P26)</f>
        <v>0</v>
      </c>
    </row>
    <row r="27" spans="1:17" x14ac:dyDescent="0.25">
      <c r="A27" s="9"/>
      <c r="B27" s="10"/>
      <c r="C27" s="10"/>
      <c r="D27" s="9"/>
      <c r="E27" s="35"/>
      <c r="F27" s="35"/>
      <c r="G27" s="36"/>
      <c r="H27" s="48"/>
      <c r="I27" s="48"/>
      <c r="J27" s="11"/>
      <c r="K27" s="11"/>
      <c r="L27" s="49">
        <v>1.4999999999999999E-2</v>
      </c>
      <c r="M27" s="53">
        <f t="shared" ref="M27:M30" si="7">IF(G27&lt;3,0,IF(J27=0,ROUND(-K27/13*G27*L27,0),ROUND(-J27/13*G27*L27,0)))</f>
        <v>0</v>
      </c>
      <c r="N27" s="53">
        <f t="shared" ref="N27:N30" si="8">IF(G27=12,ROUND(M27/4,0),0)</f>
        <v>0</v>
      </c>
      <c r="O27" s="53">
        <f t="shared" ref="O27:O30" si="9">IF(N27=0,IF(G27&lt;=11,IF(G27&gt;=9,ROUND(M27/3,0),0),0),ROUND(M27/4,0))</f>
        <v>0</v>
      </c>
      <c r="P27" s="53">
        <f t="shared" ref="P27:P30" si="10">IF(N27=0,IF(O27=0,IF(G27&lt;=8,IF(G27&gt;=6,ROUND(M27/2,0),0),0),ROUND(M27/3,0)),ROUND(M27/4,0))</f>
        <v>0</v>
      </c>
      <c r="Q27" s="53">
        <f t="shared" ref="Q27:Q30" si="11">IF(N27=0,IF(O27=0,IF(P27=0,IF(G27&lt;=5,IF(G27&gt;=3,M27,0),0),M27-P27),M27-O27-P27),M27-N27-O27-P27)</f>
        <v>0</v>
      </c>
    </row>
    <row r="28" spans="1:17" x14ac:dyDescent="0.25">
      <c r="A28" s="36"/>
      <c r="B28" s="10"/>
      <c r="C28" s="10"/>
      <c r="D28" s="9"/>
      <c r="E28" s="30"/>
      <c r="F28" s="35"/>
      <c r="G28" s="36"/>
      <c r="H28" s="38"/>
      <c r="I28" s="48"/>
      <c r="J28" s="11"/>
      <c r="K28" s="11"/>
      <c r="L28" s="49">
        <v>1.4999999999999999E-2</v>
      </c>
      <c r="M28" s="53">
        <f t="shared" si="7"/>
        <v>0</v>
      </c>
      <c r="N28" s="53">
        <f t="shared" si="8"/>
        <v>0</v>
      </c>
      <c r="O28" s="53">
        <f t="shared" si="9"/>
        <v>0</v>
      </c>
      <c r="P28" s="53">
        <f t="shared" si="10"/>
        <v>0</v>
      </c>
      <c r="Q28" s="53">
        <f t="shared" si="11"/>
        <v>0</v>
      </c>
    </row>
    <row r="29" spans="1:17" x14ac:dyDescent="0.25">
      <c r="A29" s="36"/>
      <c r="B29" s="10"/>
      <c r="C29" s="10"/>
      <c r="D29" s="9"/>
      <c r="E29" s="35"/>
      <c r="F29" s="35"/>
      <c r="G29" s="36"/>
      <c r="H29" s="38"/>
      <c r="I29" s="48"/>
      <c r="J29" s="11"/>
      <c r="K29" s="11"/>
      <c r="L29" s="49">
        <v>1.4999999999999999E-2</v>
      </c>
      <c r="M29" s="53">
        <f t="shared" si="7"/>
        <v>0</v>
      </c>
      <c r="N29" s="53">
        <f t="shared" si="8"/>
        <v>0</v>
      </c>
      <c r="O29" s="53">
        <f t="shared" si="9"/>
        <v>0</v>
      </c>
      <c r="P29" s="53">
        <f t="shared" si="10"/>
        <v>0</v>
      </c>
      <c r="Q29" s="53">
        <f t="shared" si="11"/>
        <v>0</v>
      </c>
    </row>
    <row r="30" spans="1:17" x14ac:dyDescent="0.25">
      <c r="A30" s="36"/>
      <c r="B30" s="10"/>
      <c r="C30" s="10"/>
      <c r="D30" s="9"/>
      <c r="E30" s="35"/>
      <c r="F30" s="35"/>
      <c r="G30" s="36"/>
      <c r="H30" s="38"/>
      <c r="I30" s="48"/>
      <c r="J30" s="11"/>
      <c r="K30" s="11"/>
      <c r="L30" s="49">
        <v>1.4999999999999999E-2</v>
      </c>
      <c r="M30" s="53">
        <f t="shared" si="7"/>
        <v>0</v>
      </c>
      <c r="N30" s="53">
        <f t="shared" si="8"/>
        <v>0</v>
      </c>
      <c r="O30" s="53">
        <f t="shared" si="9"/>
        <v>0</v>
      </c>
      <c r="P30" s="53">
        <f t="shared" si="10"/>
        <v>0</v>
      </c>
      <c r="Q30" s="53">
        <f t="shared" si="11"/>
        <v>0</v>
      </c>
    </row>
    <row r="31" spans="1:17" x14ac:dyDescent="0.25">
      <c r="A31" s="42"/>
      <c r="B31" s="98" t="s">
        <v>53</v>
      </c>
      <c r="C31" s="99"/>
      <c r="D31" s="99"/>
      <c r="E31" s="99"/>
      <c r="F31" s="99"/>
      <c r="G31" s="100"/>
      <c r="H31" s="51"/>
      <c r="I31" s="51"/>
      <c r="J31" s="43">
        <f t="shared" ref="J31:K31" si="12">SUM(J26:J30)</f>
        <v>0</v>
      </c>
      <c r="K31" s="43">
        <f t="shared" si="12"/>
        <v>0</v>
      </c>
      <c r="L31" s="52">
        <v>1.4999999999999999E-2</v>
      </c>
      <c r="M31" s="54">
        <f>SUM(M26:M30)</f>
        <v>0</v>
      </c>
      <c r="N31" s="54">
        <f t="shared" ref="N31" si="13">SUM(N26:N30)</f>
        <v>0</v>
      </c>
      <c r="O31" s="54">
        <f t="shared" ref="O31" si="14">SUM(O26:O30)</f>
        <v>0</v>
      </c>
      <c r="P31" s="54">
        <f t="shared" ref="P31" si="15">SUM(P26:P30)</f>
        <v>0</v>
      </c>
      <c r="Q31" s="54">
        <f t="shared" ref="Q31" si="16">SUM(Q26:Q30)</f>
        <v>0</v>
      </c>
    </row>
    <row r="32" spans="1:17" x14ac:dyDescent="0.25">
      <c r="A32" s="55"/>
      <c r="B32" s="101" t="s">
        <v>54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56">
        <f>M17+M24+M31</f>
        <v>0</v>
      </c>
      <c r="N32" s="56">
        <f t="shared" ref="N32:Q32" si="17">N17+N24+N31</f>
        <v>0</v>
      </c>
      <c r="O32" s="56">
        <f t="shared" si="17"/>
        <v>0</v>
      </c>
      <c r="P32" s="56">
        <f t="shared" si="17"/>
        <v>0</v>
      </c>
      <c r="Q32" s="56">
        <f t="shared" si="17"/>
        <v>0</v>
      </c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A34" s="16" t="s">
        <v>29</v>
      </c>
      <c r="B34" s="17"/>
      <c r="C34" s="18"/>
      <c r="D34" s="18"/>
      <c r="E34" s="19"/>
      <c r="F34" s="19"/>
      <c r="G34" s="19"/>
      <c r="H34" s="19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25">
      <c r="A35" s="16" t="s">
        <v>30</v>
      </c>
      <c r="B35" s="17"/>
      <c r="C35" s="18"/>
      <c r="D35" s="18"/>
      <c r="E35" s="20"/>
      <c r="F35" s="20"/>
      <c r="G35" s="20"/>
      <c r="H35" s="20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5">
      <c r="A36" s="16" t="s">
        <v>32</v>
      </c>
      <c r="B36" s="21"/>
      <c r="C36" s="18"/>
      <c r="D36" s="18"/>
      <c r="E36" s="20"/>
      <c r="F36" s="20"/>
      <c r="G36" s="20"/>
      <c r="H36" s="20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5">
      <c r="A37" s="16" t="s">
        <v>31</v>
      </c>
      <c r="B37" s="21"/>
      <c r="C37" s="18"/>
      <c r="D37" s="18"/>
      <c r="E37" s="19"/>
      <c r="F37" s="19"/>
      <c r="G37" s="19"/>
      <c r="H37" s="19"/>
      <c r="I37" s="17"/>
      <c r="J37" s="17"/>
      <c r="K37" s="17"/>
      <c r="L37" s="17"/>
      <c r="M37" s="17"/>
      <c r="N37" s="17"/>
      <c r="O37" s="17"/>
      <c r="P37" s="17"/>
      <c r="Q37" s="17"/>
    </row>
  </sheetData>
  <mergeCells count="21">
    <mergeCell ref="B17:G17"/>
    <mergeCell ref="B24:G24"/>
    <mergeCell ref="B31:G31"/>
    <mergeCell ref="B32:L32"/>
    <mergeCell ref="B18:Q18"/>
    <mergeCell ref="B25:Q25"/>
    <mergeCell ref="B11:Q11"/>
    <mergeCell ref="F8:F9"/>
    <mergeCell ref="G8:G9"/>
    <mergeCell ref="L8:L9"/>
    <mergeCell ref="D1:Q1"/>
    <mergeCell ref="A1:C1"/>
    <mergeCell ref="M8:Q8"/>
    <mergeCell ref="H8:H9"/>
    <mergeCell ref="I8:I9"/>
    <mergeCell ref="J8:K8"/>
    <mergeCell ref="A8:A9"/>
    <mergeCell ref="B8:B9"/>
    <mergeCell ref="C8:C9"/>
    <mergeCell ref="D8:D9"/>
    <mergeCell ref="E8:E9"/>
  </mergeCells>
  <pageMargins left="0.39370078740157483" right="0.39370078740157483" top="0.39370078740157483" bottom="0.39370078740157483" header="0.31496062992125984" footer="0.31496062992125984"/>
  <pageSetup paperSize="9" scale="96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25"/>
  <sheetViews>
    <sheetView workbookViewId="0">
      <selection activeCell="T22" sqref="T22"/>
    </sheetView>
  </sheetViews>
  <sheetFormatPr defaultRowHeight="12.75" x14ac:dyDescent="0.2"/>
  <cols>
    <col min="1" max="1" width="10.85546875" style="4" customWidth="1"/>
    <col min="2" max="3" width="11.7109375" style="4" customWidth="1"/>
    <col min="4" max="4" width="9.5703125" style="4" customWidth="1"/>
    <col min="5" max="12" width="8.7109375" style="4" customWidth="1"/>
    <col min="13" max="13" width="11" style="4" customWidth="1"/>
    <col min="14" max="15" width="14.42578125" style="4" customWidth="1"/>
    <col min="16" max="16" width="6.140625" style="4" customWidth="1"/>
    <col min="17" max="17" width="11.42578125" style="4" customWidth="1"/>
    <col min="18" max="18" width="12.85546875" style="4" customWidth="1"/>
    <col min="19" max="20" width="11.7109375" style="4" customWidth="1"/>
    <col min="21" max="16384" width="9.140625" style="4"/>
  </cols>
  <sheetData>
    <row r="1" spans="1:20" s="2" customFormat="1" ht="28.5" customHeight="1" x14ac:dyDescent="0.2">
      <c r="A1" s="104" t="s">
        <v>85</v>
      </c>
      <c r="B1" s="104"/>
      <c r="C1" s="104"/>
      <c r="D1" s="104"/>
      <c r="E1" s="105" t="s">
        <v>86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2" customFormat="1" x14ac:dyDescent="0.2">
      <c r="A2" s="57"/>
      <c r="B2" s="58"/>
      <c r="C2" s="58"/>
      <c r="D2" s="58"/>
      <c r="E2" s="58"/>
      <c r="F2" s="59"/>
      <c r="H2" s="3"/>
      <c r="I2" s="3"/>
      <c r="J2" s="3"/>
      <c r="K2" s="3"/>
      <c r="L2" s="3"/>
    </row>
    <row r="3" spans="1:20" s="2" customFormat="1" x14ac:dyDescent="0.2">
      <c r="A3" s="60" t="s">
        <v>0</v>
      </c>
      <c r="B3" s="60"/>
      <c r="C3" s="60"/>
      <c r="D3" s="59"/>
      <c r="E3" s="61" t="str">
        <f>'Годовая сумма'!C3</f>
        <v>999999999999</v>
      </c>
      <c r="F3" s="58"/>
      <c r="G3" s="3"/>
      <c r="H3" s="3"/>
      <c r="I3" s="3"/>
      <c r="J3" s="3"/>
      <c r="K3" s="3"/>
      <c r="L3" s="3"/>
    </row>
    <row r="4" spans="1:20" s="2" customFormat="1" x14ac:dyDescent="0.2">
      <c r="A4" s="60" t="s">
        <v>2</v>
      </c>
      <c r="B4" s="60"/>
      <c r="C4" s="60"/>
      <c r="D4" s="59"/>
      <c r="E4" s="61" t="str">
        <f>'Годовая сумма'!C4</f>
        <v>ТОО "АБВ"</v>
      </c>
      <c r="F4" s="58"/>
      <c r="G4" s="3"/>
      <c r="H4" s="3"/>
      <c r="I4" s="3"/>
      <c r="J4" s="3"/>
      <c r="K4" s="3"/>
      <c r="L4" s="3"/>
    </row>
    <row r="5" spans="1:20" s="2" customFormat="1" x14ac:dyDescent="0.2">
      <c r="A5" s="60" t="s">
        <v>4</v>
      </c>
      <c r="B5" s="60"/>
      <c r="C5" s="60"/>
      <c r="D5" s="59"/>
      <c r="E5" s="61">
        <f>'Годовая сумма'!C5</f>
        <v>2016</v>
      </c>
      <c r="F5" s="58"/>
      <c r="G5" s="3"/>
      <c r="H5" s="3"/>
      <c r="I5" s="3"/>
      <c r="J5" s="3"/>
      <c r="K5" s="3"/>
      <c r="L5" s="3"/>
    </row>
    <row r="6" spans="1:20" s="2" customFormat="1" x14ac:dyDescent="0.2">
      <c r="A6" s="60" t="s">
        <v>89</v>
      </c>
      <c r="B6" s="60"/>
      <c r="C6" s="60"/>
      <c r="D6" s="59"/>
      <c r="E6" s="61">
        <f>'Годовая сумма'!C6</f>
        <v>6007</v>
      </c>
      <c r="F6" s="58"/>
      <c r="G6" s="3"/>
      <c r="H6" s="3"/>
      <c r="I6" s="3"/>
      <c r="J6" s="3"/>
      <c r="K6" s="3"/>
      <c r="L6" s="3"/>
    </row>
    <row r="8" spans="1:20" ht="25.5" customHeight="1" x14ac:dyDescent="0.2">
      <c r="A8" s="106" t="s">
        <v>76</v>
      </c>
      <c r="B8" s="116" t="s">
        <v>83</v>
      </c>
      <c r="C8" s="117"/>
      <c r="D8" s="107" t="s">
        <v>56</v>
      </c>
      <c r="E8" s="108"/>
      <c r="F8" s="108"/>
      <c r="G8" s="108"/>
      <c r="H8" s="108"/>
      <c r="I8" s="108"/>
      <c r="J8" s="108"/>
      <c r="K8" s="108"/>
      <c r="L8" s="108"/>
      <c r="M8" s="109"/>
      <c r="N8" s="110" t="s">
        <v>79</v>
      </c>
      <c r="O8" s="110" t="s">
        <v>80</v>
      </c>
      <c r="P8" s="113" t="s">
        <v>74</v>
      </c>
      <c r="Q8" s="114"/>
      <c r="R8" s="115"/>
      <c r="S8" s="116" t="s">
        <v>84</v>
      </c>
      <c r="T8" s="117"/>
    </row>
    <row r="9" spans="1:20" x14ac:dyDescent="0.2">
      <c r="A9" s="106"/>
      <c r="B9" s="118"/>
      <c r="C9" s="119"/>
      <c r="D9" s="110" t="s">
        <v>78</v>
      </c>
      <c r="E9" s="107" t="s">
        <v>57</v>
      </c>
      <c r="F9" s="108"/>
      <c r="G9" s="108"/>
      <c r="H9" s="108"/>
      <c r="I9" s="108"/>
      <c r="J9" s="108"/>
      <c r="K9" s="108"/>
      <c r="L9" s="109"/>
      <c r="M9" s="106" t="s">
        <v>58</v>
      </c>
      <c r="N9" s="111"/>
      <c r="O9" s="111"/>
      <c r="P9" s="106" t="s">
        <v>75</v>
      </c>
      <c r="Q9" s="106" t="s">
        <v>59</v>
      </c>
      <c r="R9" s="106" t="s">
        <v>60</v>
      </c>
      <c r="S9" s="118"/>
      <c r="T9" s="119"/>
    </row>
    <row r="10" spans="1:20" ht="71.25" customHeight="1" x14ac:dyDescent="0.2">
      <c r="A10" s="106"/>
      <c r="B10" s="6" t="s">
        <v>81</v>
      </c>
      <c r="C10" s="6" t="s">
        <v>82</v>
      </c>
      <c r="D10" s="112"/>
      <c r="E10" s="6" t="s">
        <v>93</v>
      </c>
      <c r="F10" s="6" t="s">
        <v>94</v>
      </c>
      <c r="G10" s="6" t="s">
        <v>95</v>
      </c>
      <c r="H10" s="6" t="s">
        <v>96</v>
      </c>
      <c r="I10" s="6"/>
      <c r="J10" s="6"/>
      <c r="K10" s="6"/>
      <c r="L10" s="6"/>
      <c r="M10" s="106"/>
      <c r="N10" s="112"/>
      <c r="O10" s="112"/>
      <c r="P10" s="106"/>
      <c r="Q10" s="106"/>
      <c r="R10" s="106"/>
      <c r="S10" s="6" t="s">
        <v>81</v>
      </c>
      <c r="T10" s="6" t="s">
        <v>82</v>
      </c>
    </row>
    <row r="11" spans="1:20" ht="14.25" customHeight="1" x14ac:dyDescent="0.2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73">
        <v>13</v>
      </c>
      <c r="N11" s="73">
        <v>14</v>
      </c>
      <c r="O11" s="73">
        <v>15</v>
      </c>
      <c r="P11" s="73">
        <v>16</v>
      </c>
      <c r="Q11" s="73">
        <v>17</v>
      </c>
      <c r="R11" s="73">
        <v>18</v>
      </c>
      <c r="S11" s="73">
        <v>19</v>
      </c>
      <c r="T11" s="73">
        <v>20</v>
      </c>
    </row>
    <row r="12" spans="1:20" ht="20.100000000000001" customHeight="1" x14ac:dyDescent="0.2">
      <c r="A12" s="62" t="s">
        <v>61</v>
      </c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5">
        <f t="shared" ref="M12:M24" si="0">SUM(D12:L12)</f>
        <v>0</v>
      </c>
      <c r="N12" s="64"/>
      <c r="O12" s="66"/>
      <c r="P12" s="67"/>
      <c r="Q12" s="68"/>
      <c r="R12" s="64"/>
      <c r="S12" s="65">
        <f>B12-M12-N12+R12</f>
        <v>0</v>
      </c>
      <c r="T12" s="65">
        <f>C12-M12-O12+R12</f>
        <v>0</v>
      </c>
    </row>
    <row r="13" spans="1:20" ht="20.100000000000001" customHeight="1" x14ac:dyDescent="0.2">
      <c r="A13" s="62" t="s">
        <v>77</v>
      </c>
      <c r="B13" s="65">
        <f t="shared" ref="B13:C23" si="1">S12</f>
        <v>0</v>
      </c>
      <c r="C13" s="65">
        <f t="shared" si="1"/>
        <v>0</v>
      </c>
      <c r="D13" s="64">
        <f>'Текущие платежи'!N17</f>
        <v>0</v>
      </c>
      <c r="E13" s="64"/>
      <c r="F13" s="64"/>
      <c r="G13" s="64"/>
      <c r="H13" s="64"/>
      <c r="I13" s="64"/>
      <c r="J13" s="64"/>
      <c r="K13" s="64"/>
      <c r="L13" s="64"/>
      <c r="M13" s="65">
        <f t="shared" si="0"/>
        <v>0</v>
      </c>
      <c r="N13" s="64"/>
      <c r="O13" s="66"/>
      <c r="P13" s="67"/>
      <c r="Q13" s="68"/>
      <c r="R13" s="64"/>
      <c r="S13" s="65">
        <f t="shared" ref="S13:S24" si="2">B13-M13-N13+R13</f>
        <v>0</v>
      </c>
      <c r="T13" s="65">
        <f>C13-M13-O13+R13</f>
        <v>0</v>
      </c>
    </row>
    <row r="14" spans="1:20" ht="20.100000000000001" customHeight="1" x14ac:dyDescent="0.2">
      <c r="A14" s="62" t="s">
        <v>62</v>
      </c>
      <c r="B14" s="65">
        <f t="shared" si="1"/>
        <v>0</v>
      </c>
      <c r="C14" s="65">
        <f t="shared" si="1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5">
        <f t="shared" si="0"/>
        <v>0</v>
      </c>
      <c r="N14" s="64"/>
      <c r="O14" s="66"/>
      <c r="P14" s="67"/>
      <c r="Q14" s="68"/>
      <c r="R14" s="64"/>
      <c r="S14" s="65">
        <f t="shared" si="2"/>
        <v>0</v>
      </c>
      <c r="T14" s="65">
        <f t="shared" ref="T14:T24" si="3">C14-M14-O14+R14</f>
        <v>0</v>
      </c>
    </row>
    <row r="15" spans="1:20" ht="20.100000000000001" customHeight="1" x14ac:dyDescent="0.2">
      <c r="A15" s="62" t="s">
        <v>63</v>
      </c>
      <c r="B15" s="65">
        <f t="shared" si="1"/>
        <v>0</v>
      </c>
      <c r="C15" s="65">
        <f t="shared" si="1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5">
        <f t="shared" si="0"/>
        <v>0</v>
      </c>
      <c r="N15" s="64"/>
      <c r="O15" s="66"/>
      <c r="P15" s="67"/>
      <c r="Q15" s="68"/>
      <c r="R15" s="64"/>
      <c r="S15" s="65">
        <f t="shared" si="2"/>
        <v>0</v>
      </c>
      <c r="T15" s="65">
        <f t="shared" si="3"/>
        <v>0</v>
      </c>
    </row>
    <row r="16" spans="1:20" ht="20.100000000000001" customHeight="1" x14ac:dyDescent="0.2">
      <c r="A16" s="62" t="s">
        <v>64</v>
      </c>
      <c r="B16" s="65">
        <f t="shared" si="1"/>
        <v>0</v>
      </c>
      <c r="C16" s="65">
        <f t="shared" si="1"/>
        <v>0</v>
      </c>
      <c r="D16" s="64">
        <f>'Текущие платежи'!O17</f>
        <v>0</v>
      </c>
      <c r="E16" s="64"/>
      <c r="F16" s="64"/>
      <c r="G16" s="64"/>
      <c r="H16" s="64"/>
      <c r="I16" s="64"/>
      <c r="J16" s="64"/>
      <c r="K16" s="64"/>
      <c r="L16" s="64"/>
      <c r="M16" s="65">
        <f t="shared" si="0"/>
        <v>0</v>
      </c>
      <c r="N16" s="64"/>
      <c r="O16" s="66"/>
      <c r="P16" s="67"/>
      <c r="Q16" s="68"/>
      <c r="R16" s="64"/>
      <c r="S16" s="65">
        <f t="shared" si="2"/>
        <v>0</v>
      </c>
      <c r="T16" s="65">
        <f t="shared" si="3"/>
        <v>0</v>
      </c>
    </row>
    <row r="17" spans="1:20" ht="20.100000000000001" customHeight="1" x14ac:dyDescent="0.2">
      <c r="A17" s="62" t="s">
        <v>65</v>
      </c>
      <c r="B17" s="65">
        <f t="shared" si="1"/>
        <v>0</v>
      </c>
      <c r="C17" s="65">
        <f t="shared" si="1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5">
        <f t="shared" si="0"/>
        <v>0</v>
      </c>
      <c r="N17" s="64"/>
      <c r="O17" s="66"/>
      <c r="P17" s="67"/>
      <c r="Q17" s="68"/>
      <c r="R17" s="64"/>
      <c r="S17" s="65">
        <f t="shared" si="2"/>
        <v>0</v>
      </c>
      <c r="T17" s="65">
        <f t="shared" si="3"/>
        <v>0</v>
      </c>
    </row>
    <row r="18" spans="1:20" ht="20.100000000000001" customHeight="1" x14ac:dyDescent="0.2">
      <c r="A18" s="62" t="s">
        <v>66</v>
      </c>
      <c r="B18" s="65">
        <f t="shared" si="1"/>
        <v>0</v>
      </c>
      <c r="C18" s="65">
        <f t="shared" si="1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5">
        <f t="shared" si="0"/>
        <v>0</v>
      </c>
      <c r="N18" s="64"/>
      <c r="O18" s="66"/>
      <c r="P18" s="67"/>
      <c r="Q18" s="68"/>
      <c r="R18" s="64"/>
      <c r="S18" s="65">
        <f t="shared" si="2"/>
        <v>0</v>
      </c>
      <c r="T18" s="65">
        <f t="shared" si="3"/>
        <v>0</v>
      </c>
    </row>
    <row r="19" spans="1:20" ht="20.100000000000001" customHeight="1" x14ac:dyDescent="0.2">
      <c r="A19" s="62" t="s">
        <v>67</v>
      </c>
      <c r="B19" s="65">
        <f t="shared" si="1"/>
        <v>0</v>
      </c>
      <c r="C19" s="65">
        <f t="shared" si="1"/>
        <v>0</v>
      </c>
      <c r="D19" s="64">
        <f>'Текущие платежи'!P17</f>
        <v>0</v>
      </c>
      <c r="E19" s="64"/>
      <c r="F19" s="64"/>
      <c r="G19" s="64"/>
      <c r="H19" s="64"/>
      <c r="I19" s="64"/>
      <c r="J19" s="64"/>
      <c r="K19" s="64"/>
      <c r="L19" s="64"/>
      <c r="M19" s="65">
        <f t="shared" si="0"/>
        <v>0</v>
      </c>
      <c r="N19" s="64"/>
      <c r="O19" s="66"/>
      <c r="P19" s="67"/>
      <c r="Q19" s="68"/>
      <c r="R19" s="64"/>
      <c r="S19" s="65">
        <f t="shared" si="2"/>
        <v>0</v>
      </c>
      <c r="T19" s="65">
        <f t="shared" si="3"/>
        <v>0</v>
      </c>
    </row>
    <row r="20" spans="1:20" ht="20.100000000000001" customHeight="1" x14ac:dyDescent="0.2">
      <c r="A20" s="62" t="s">
        <v>68</v>
      </c>
      <c r="B20" s="65">
        <f t="shared" si="1"/>
        <v>0</v>
      </c>
      <c r="C20" s="65">
        <f t="shared" si="1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5">
        <f t="shared" si="0"/>
        <v>0</v>
      </c>
      <c r="N20" s="64"/>
      <c r="O20" s="66"/>
      <c r="P20" s="67"/>
      <c r="Q20" s="68"/>
      <c r="R20" s="64"/>
      <c r="S20" s="65">
        <f t="shared" si="2"/>
        <v>0</v>
      </c>
      <c r="T20" s="65">
        <f t="shared" si="3"/>
        <v>0</v>
      </c>
    </row>
    <row r="21" spans="1:20" ht="20.100000000000001" customHeight="1" x14ac:dyDescent="0.2">
      <c r="A21" s="62" t="s">
        <v>69</v>
      </c>
      <c r="B21" s="65">
        <f t="shared" si="1"/>
        <v>0</v>
      </c>
      <c r="C21" s="65">
        <f t="shared" si="1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5">
        <f t="shared" si="0"/>
        <v>0</v>
      </c>
      <c r="N21" s="64"/>
      <c r="O21" s="66"/>
      <c r="P21" s="67"/>
      <c r="Q21" s="68"/>
      <c r="R21" s="64"/>
      <c r="S21" s="65">
        <f t="shared" si="2"/>
        <v>0</v>
      </c>
      <c r="T21" s="65">
        <f t="shared" si="3"/>
        <v>0</v>
      </c>
    </row>
    <row r="22" spans="1:20" ht="20.100000000000001" customHeight="1" x14ac:dyDescent="0.2">
      <c r="A22" s="62" t="s">
        <v>70</v>
      </c>
      <c r="B22" s="65">
        <f t="shared" si="1"/>
        <v>0</v>
      </c>
      <c r="C22" s="65">
        <f t="shared" si="1"/>
        <v>0</v>
      </c>
      <c r="D22" s="64">
        <f>'Текущие платежи'!Q17</f>
        <v>0</v>
      </c>
      <c r="E22" s="64"/>
      <c r="F22" s="64"/>
      <c r="G22" s="64"/>
      <c r="H22" s="64"/>
      <c r="I22" s="64"/>
      <c r="J22" s="64"/>
      <c r="K22" s="64"/>
      <c r="L22" s="64"/>
      <c r="M22" s="65">
        <f t="shared" si="0"/>
        <v>0</v>
      </c>
      <c r="N22" s="64"/>
      <c r="O22" s="66"/>
      <c r="P22" s="67"/>
      <c r="Q22" s="68"/>
      <c r="R22" s="64"/>
      <c r="S22" s="65">
        <f t="shared" si="2"/>
        <v>0</v>
      </c>
      <c r="T22" s="65">
        <f t="shared" si="3"/>
        <v>0</v>
      </c>
    </row>
    <row r="23" spans="1:20" ht="20.100000000000001" customHeight="1" x14ac:dyDescent="0.2">
      <c r="A23" s="62" t="s">
        <v>71</v>
      </c>
      <c r="B23" s="65">
        <f t="shared" si="1"/>
        <v>0</v>
      </c>
      <c r="C23" s="65">
        <f t="shared" si="1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5">
        <f t="shared" si="0"/>
        <v>0</v>
      </c>
      <c r="N23" s="64"/>
      <c r="O23" s="66">
        <f>'Годовая сумма'!V21</f>
        <v>0</v>
      </c>
      <c r="P23" s="67"/>
      <c r="Q23" s="68"/>
      <c r="R23" s="64"/>
      <c r="S23" s="65">
        <f t="shared" si="2"/>
        <v>0</v>
      </c>
      <c r="T23" s="65">
        <f t="shared" si="3"/>
        <v>0</v>
      </c>
    </row>
    <row r="24" spans="1:20" s="5" customFormat="1" ht="20.100000000000001" customHeight="1" x14ac:dyDescent="0.2">
      <c r="A24" s="69" t="s">
        <v>72</v>
      </c>
      <c r="B24" s="70">
        <f>B12</f>
        <v>0</v>
      </c>
      <c r="C24" s="70">
        <f>C12</f>
        <v>0</v>
      </c>
      <c r="D24" s="70">
        <f t="shared" ref="D24:L24" si="4">SUM(D12:D23)</f>
        <v>0</v>
      </c>
      <c r="E24" s="70">
        <f t="shared" si="4"/>
        <v>0</v>
      </c>
      <c r="F24" s="70">
        <f t="shared" si="4"/>
        <v>0</v>
      </c>
      <c r="G24" s="70">
        <f t="shared" si="4"/>
        <v>0</v>
      </c>
      <c r="H24" s="70">
        <f t="shared" si="4"/>
        <v>0</v>
      </c>
      <c r="I24" s="70">
        <f t="shared" si="4"/>
        <v>0</v>
      </c>
      <c r="J24" s="70">
        <f t="shared" si="4"/>
        <v>0</v>
      </c>
      <c r="K24" s="70">
        <f t="shared" si="4"/>
        <v>0</v>
      </c>
      <c r="L24" s="70">
        <f t="shared" si="4"/>
        <v>0</v>
      </c>
      <c r="M24" s="70">
        <f t="shared" si="0"/>
        <v>0</v>
      </c>
      <c r="N24" s="70">
        <f>SUM(N12:N23)</f>
        <v>0</v>
      </c>
      <c r="O24" s="70">
        <f>SUM(O12:O23)</f>
        <v>0</v>
      </c>
      <c r="P24" s="71"/>
      <c r="Q24" s="71"/>
      <c r="R24" s="70">
        <f>SUM(R12:R23)</f>
        <v>0</v>
      </c>
      <c r="S24" s="72">
        <f t="shared" si="2"/>
        <v>0</v>
      </c>
      <c r="T24" s="65">
        <f t="shared" si="3"/>
        <v>0</v>
      </c>
    </row>
    <row r="25" spans="1:20" x14ac:dyDescent="0.2">
      <c r="A25" s="74" t="s">
        <v>73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SUM(M12:M23)</f>
        <v>0</v>
      </c>
      <c r="N25" s="76"/>
      <c r="O25" s="76"/>
      <c r="P25" s="77"/>
      <c r="Q25" s="77"/>
      <c r="R25" s="77"/>
      <c r="S25" s="77"/>
      <c r="T25" s="77"/>
    </row>
  </sheetData>
  <mergeCells count="15">
    <mergeCell ref="A1:D1"/>
    <mergeCell ref="E1:T1"/>
    <mergeCell ref="A8:A10"/>
    <mergeCell ref="D8:M8"/>
    <mergeCell ref="N8:N10"/>
    <mergeCell ref="P8:R8"/>
    <mergeCell ref="D9:D10"/>
    <mergeCell ref="E9:L9"/>
    <mergeCell ref="O8:O10"/>
    <mergeCell ref="B8:C9"/>
    <mergeCell ref="S8:T9"/>
    <mergeCell ref="M9:M10"/>
    <mergeCell ref="P9:P10"/>
    <mergeCell ref="Q9:Q10"/>
    <mergeCell ref="R9:R10"/>
  </mergeCells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Годовая сумма</vt:lpstr>
      <vt:lpstr>Текущие платежи</vt:lpstr>
      <vt:lpstr>Контрольная ведомость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Ермоленко</dc:creator>
  <cp:lastModifiedBy>Ольга Ермоленко</cp:lastModifiedBy>
  <cp:lastPrinted>2014-02-25T11:32:06Z</cp:lastPrinted>
  <dcterms:created xsi:type="dcterms:W3CDTF">2014-02-21T09:19:12Z</dcterms:created>
  <dcterms:modified xsi:type="dcterms:W3CDTF">2016-02-02T07:40:36Z</dcterms:modified>
</cp:coreProperties>
</file>