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Деклар" sheetId="1" r:id="rId1"/>
    <sheet name="700.001." sheetId="2" r:id="rId2"/>
    <sheet name="НР 700.001" sheetId="50" r:id="rId3"/>
    <sheet name="700.002" sheetId="3" r:id="rId4"/>
    <sheet name="НР имущество" sheetId="38" r:id="rId5"/>
  </sheets>
  <calcPr calcId="162913"/>
</workbook>
</file>

<file path=xl/calcChain.xml><?xml version="1.0" encoding="utf-8"?>
<calcChain xmlns="http://schemas.openxmlformats.org/spreadsheetml/2006/main">
  <c r="Q39" i="1" l="1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R19" i="3"/>
  <c r="AR15" i="3" s="1"/>
  <c r="AR31" i="3"/>
  <c r="AR30" i="3"/>
  <c r="AR29" i="3"/>
  <c r="AR28" i="3"/>
  <c r="AR27" i="3"/>
  <c r="AR26" i="3"/>
  <c r="AR25" i="3"/>
  <c r="AR24" i="3"/>
  <c r="AR23" i="3"/>
  <c r="AR22" i="3"/>
  <c r="AR21" i="3"/>
  <c r="AR20" i="3"/>
  <c r="AR39" i="3"/>
  <c r="AR38" i="3"/>
  <c r="AR37" i="3"/>
  <c r="AR36" i="3"/>
  <c r="AR35" i="3"/>
  <c r="AR34" i="3"/>
  <c r="AR33" i="3"/>
  <c r="AR32" i="3"/>
  <c r="AR18" i="3" l="1"/>
  <c r="AP19" i="3"/>
  <c r="AR17" i="3"/>
  <c r="J84" i="2"/>
  <c r="W78" i="2"/>
  <c r="J80" i="2"/>
  <c r="J76" i="2"/>
  <c r="J72" i="2"/>
  <c r="J68" i="2"/>
  <c r="W66" i="2"/>
  <c r="J64" i="2"/>
  <c r="Q212" i="50"/>
  <c r="T84" i="2" s="1"/>
  <c r="L212" i="50"/>
  <c r="W84" i="2" s="1"/>
  <c r="I212" i="50"/>
  <c r="T216" i="50"/>
  <c r="T215" i="50"/>
  <c r="T214" i="50"/>
  <c r="T213" i="50"/>
  <c r="Q206" i="50"/>
  <c r="T82" i="2" s="1"/>
  <c r="L206" i="50"/>
  <c r="W82" i="2" s="1"/>
  <c r="I206" i="50"/>
  <c r="J82" i="2" s="1"/>
  <c r="Q200" i="50"/>
  <c r="T80" i="2" s="1"/>
  <c r="L200" i="50"/>
  <c r="W80" i="2" s="1"/>
  <c r="I200" i="50"/>
  <c r="Q194" i="50"/>
  <c r="T78" i="2" s="1"/>
  <c r="L194" i="50"/>
  <c r="I194" i="50"/>
  <c r="J78" i="2" s="1"/>
  <c r="N210" i="50"/>
  <c r="T210" i="50" s="1"/>
  <c r="N209" i="50"/>
  <c r="T209" i="50" s="1"/>
  <c r="N208" i="50"/>
  <c r="T208" i="50" s="1"/>
  <c r="N207" i="50"/>
  <c r="T207" i="50" s="1"/>
  <c r="N204" i="50"/>
  <c r="T204" i="50" s="1"/>
  <c r="N203" i="50"/>
  <c r="T203" i="50" s="1"/>
  <c r="N202" i="50"/>
  <c r="T202" i="50" s="1"/>
  <c r="N201" i="50"/>
  <c r="T201" i="50" s="1"/>
  <c r="T198" i="50"/>
  <c r="T197" i="50"/>
  <c r="T196" i="50"/>
  <c r="T195" i="50"/>
  <c r="N190" i="50"/>
  <c r="T190" i="50" s="1"/>
  <c r="N191" i="50"/>
  <c r="N192" i="50"/>
  <c r="T192" i="50" s="1"/>
  <c r="N189" i="50"/>
  <c r="T189" i="50" s="1"/>
  <c r="N184" i="50"/>
  <c r="N185" i="50"/>
  <c r="T185" i="50" s="1"/>
  <c r="N186" i="50"/>
  <c r="N183" i="50"/>
  <c r="Q188" i="50"/>
  <c r="T76" i="2" s="1"/>
  <c r="L188" i="50"/>
  <c r="W76" i="2" s="1"/>
  <c r="I188" i="50"/>
  <c r="Q182" i="50"/>
  <c r="T74" i="2" s="1"/>
  <c r="L182" i="50"/>
  <c r="W74" i="2" s="1"/>
  <c r="I182" i="50"/>
  <c r="J74" i="2" s="1"/>
  <c r="Q176" i="50"/>
  <c r="T72" i="2" s="1"/>
  <c r="L176" i="50"/>
  <c r="W72" i="2" s="1"/>
  <c r="I176" i="50"/>
  <c r="T191" i="50"/>
  <c r="T186" i="50"/>
  <c r="T184" i="50"/>
  <c r="T180" i="50"/>
  <c r="T179" i="50"/>
  <c r="T178" i="50"/>
  <c r="T177" i="50"/>
  <c r="L170" i="50"/>
  <c r="W70" i="2" s="1"/>
  <c r="I170" i="50"/>
  <c r="J70" i="2" s="1"/>
  <c r="L164" i="50"/>
  <c r="W68" i="2" s="1"/>
  <c r="I164" i="50"/>
  <c r="L158" i="50"/>
  <c r="I158" i="50"/>
  <c r="J66" i="2" s="1"/>
  <c r="L152" i="50"/>
  <c r="W64" i="2" s="1"/>
  <c r="I152" i="50"/>
  <c r="L146" i="50"/>
  <c r="W62" i="2" s="1"/>
  <c r="I146" i="50"/>
  <c r="J62" i="2" s="1"/>
  <c r="T174" i="50"/>
  <c r="Q174" i="50"/>
  <c r="T173" i="50"/>
  <c r="Q173" i="50"/>
  <c r="T172" i="50"/>
  <c r="Q172" i="50"/>
  <c r="Q171" i="50"/>
  <c r="T171" i="50" s="1"/>
  <c r="T168" i="50"/>
  <c r="Q168" i="50"/>
  <c r="T167" i="50"/>
  <c r="Q167" i="50"/>
  <c r="T166" i="50"/>
  <c r="Q166" i="50"/>
  <c r="Q165" i="50"/>
  <c r="T162" i="50"/>
  <c r="Q162" i="50"/>
  <c r="T161" i="50"/>
  <c r="Q161" i="50"/>
  <c r="T160" i="50"/>
  <c r="Q160" i="50"/>
  <c r="Q159" i="50"/>
  <c r="T159" i="50" s="1"/>
  <c r="T156" i="50"/>
  <c r="Q156" i="50"/>
  <c r="T155" i="50"/>
  <c r="Q155" i="50"/>
  <c r="T154" i="50"/>
  <c r="Q154" i="50"/>
  <c r="Q153" i="50"/>
  <c r="T153" i="50" s="1"/>
  <c r="T150" i="50"/>
  <c r="Q150" i="50"/>
  <c r="T149" i="50"/>
  <c r="Q149" i="50"/>
  <c r="T148" i="50"/>
  <c r="Q148" i="50"/>
  <c r="Q147" i="50"/>
  <c r="Q146" i="50" s="1"/>
  <c r="T62" i="2" s="1"/>
  <c r="L140" i="50"/>
  <c r="T60" i="2" s="1"/>
  <c r="I140" i="50"/>
  <c r="J60" i="2" s="1"/>
  <c r="L134" i="50"/>
  <c r="W58" i="2" s="1"/>
  <c r="I134" i="50"/>
  <c r="J58" i="2" s="1"/>
  <c r="L128" i="50"/>
  <c r="W56" i="2" s="1"/>
  <c r="I128" i="50"/>
  <c r="J56" i="2" s="1"/>
  <c r="L122" i="50"/>
  <c r="W54" i="2" s="1"/>
  <c r="I122" i="50"/>
  <c r="J54" i="2" s="1"/>
  <c r="L116" i="50"/>
  <c r="W52" i="2" s="1"/>
  <c r="I116" i="50"/>
  <c r="J52" i="2" s="1"/>
  <c r="L110" i="50"/>
  <c r="W50" i="2" s="1"/>
  <c r="I110" i="50"/>
  <c r="J50" i="2" s="1"/>
  <c r="L104" i="50"/>
  <c r="W48" i="2" s="1"/>
  <c r="I104" i="50"/>
  <c r="J48" i="2" s="1"/>
  <c r="T144" i="50"/>
  <c r="Q144" i="50"/>
  <c r="T143" i="50"/>
  <c r="Q143" i="50"/>
  <c r="T142" i="50"/>
  <c r="Q142" i="50"/>
  <c r="Q141" i="50"/>
  <c r="T141" i="50" s="1"/>
  <c r="T138" i="50"/>
  <c r="Q138" i="50"/>
  <c r="T137" i="50"/>
  <c r="Q137" i="50"/>
  <c r="T136" i="50"/>
  <c r="Q136" i="50"/>
  <c r="Q135" i="50"/>
  <c r="T132" i="50"/>
  <c r="Q132" i="50"/>
  <c r="T131" i="50"/>
  <c r="Q131" i="50"/>
  <c r="T130" i="50"/>
  <c r="Q130" i="50"/>
  <c r="Q129" i="50"/>
  <c r="T129" i="50" s="1"/>
  <c r="T126" i="50"/>
  <c r="Q126" i="50"/>
  <c r="T125" i="50"/>
  <c r="Q125" i="50"/>
  <c r="T124" i="50"/>
  <c r="Q124" i="50"/>
  <c r="Q123" i="50"/>
  <c r="Q122" i="50" s="1"/>
  <c r="T54" i="2" s="1"/>
  <c r="Q118" i="50"/>
  <c r="Q119" i="50"/>
  <c r="Q120" i="50"/>
  <c r="Q117" i="50"/>
  <c r="T117" i="50" s="1"/>
  <c r="T120" i="50"/>
  <c r="T119" i="50"/>
  <c r="T118" i="50"/>
  <c r="T114" i="50"/>
  <c r="T113" i="50"/>
  <c r="T112" i="50"/>
  <c r="T111" i="50"/>
  <c r="T108" i="50"/>
  <c r="T107" i="50"/>
  <c r="T106" i="50"/>
  <c r="T105" i="50"/>
  <c r="L98" i="50"/>
  <c r="W46" i="2" s="1"/>
  <c r="I98" i="50"/>
  <c r="J46" i="2" s="1"/>
  <c r="L92" i="50"/>
  <c r="W44" i="2" s="1"/>
  <c r="I92" i="50"/>
  <c r="J44" i="2" s="1"/>
  <c r="L86" i="50"/>
  <c r="W42" i="2" s="1"/>
  <c r="I86" i="50"/>
  <c r="J42" i="2" s="1"/>
  <c r="L80" i="50"/>
  <c r="W40" i="2" s="1"/>
  <c r="I80" i="50"/>
  <c r="J40" i="2" s="1"/>
  <c r="L74" i="50"/>
  <c r="W38" i="2" s="1"/>
  <c r="I74" i="50"/>
  <c r="J38" i="2" s="1"/>
  <c r="L68" i="50"/>
  <c r="W36" i="2" s="1"/>
  <c r="I68" i="50"/>
  <c r="J36" i="2" s="1"/>
  <c r="T102" i="50"/>
  <c r="T101" i="50"/>
  <c r="T100" i="50"/>
  <c r="T99" i="50"/>
  <c r="T96" i="50"/>
  <c r="T95" i="50"/>
  <c r="T94" i="50"/>
  <c r="T93" i="50"/>
  <c r="T90" i="50"/>
  <c r="T89" i="50"/>
  <c r="T88" i="50"/>
  <c r="T87" i="50"/>
  <c r="T84" i="50"/>
  <c r="T83" i="50"/>
  <c r="T82" i="50"/>
  <c r="T81" i="50"/>
  <c r="T78" i="50"/>
  <c r="T77" i="50"/>
  <c r="T76" i="50"/>
  <c r="T75" i="50"/>
  <c r="T72" i="50"/>
  <c r="T71" i="50"/>
  <c r="T70" i="50"/>
  <c r="T69" i="50"/>
  <c r="L62" i="50"/>
  <c r="W34" i="2" s="1"/>
  <c r="I62" i="50"/>
  <c r="J34" i="2" s="1"/>
  <c r="L56" i="50"/>
  <c r="W32" i="2" s="1"/>
  <c r="I56" i="50"/>
  <c r="J32" i="2" s="1"/>
  <c r="L50" i="50"/>
  <c r="W30" i="2" s="1"/>
  <c r="I50" i="50"/>
  <c r="J30" i="2" s="1"/>
  <c r="L43" i="50"/>
  <c r="W27" i="2" s="1"/>
  <c r="I43" i="50"/>
  <c r="J27" i="2" s="1"/>
  <c r="T66" i="50"/>
  <c r="T65" i="50"/>
  <c r="T64" i="50"/>
  <c r="T63" i="50"/>
  <c r="T60" i="50"/>
  <c r="T59" i="50"/>
  <c r="T58" i="50"/>
  <c r="T57" i="50"/>
  <c r="T54" i="50"/>
  <c r="T53" i="50"/>
  <c r="T52" i="50"/>
  <c r="T51" i="50"/>
  <c r="T47" i="50"/>
  <c r="T46" i="50"/>
  <c r="T45" i="50"/>
  <c r="T44" i="50"/>
  <c r="T40" i="50"/>
  <c r="T39" i="50"/>
  <c r="T38" i="50"/>
  <c r="T37" i="50"/>
  <c r="T34" i="50"/>
  <c r="T33" i="50"/>
  <c r="T32" i="50"/>
  <c r="T31" i="50"/>
  <c r="T28" i="50"/>
  <c r="T27" i="50"/>
  <c r="T26" i="50"/>
  <c r="T25" i="50"/>
  <c r="T20" i="50"/>
  <c r="T21" i="50"/>
  <c r="T22" i="50"/>
  <c r="T19" i="50"/>
  <c r="W20" i="2"/>
  <c r="L36" i="50"/>
  <c r="W24" i="2" s="1"/>
  <c r="L30" i="50"/>
  <c r="W22" i="2" s="1"/>
  <c r="L24" i="50"/>
  <c r="L18" i="50"/>
  <c r="W18" i="2" s="1"/>
  <c r="I36" i="50"/>
  <c r="J24" i="2" s="1"/>
  <c r="I30" i="50"/>
  <c r="J22" i="2" s="1"/>
  <c r="I24" i="50"/>
  <c r="J20" i="2" s="1"/>
  <c r="I18" i="50"/>
  <c r="E26" i="38"/>
  <c r="E27" i="38" s="1"/>
  <c r="E29" i="38" s="1"/>
  <c r="Q48" i="1" s="1"/>
  <c r="D8" i="38"/>
  <c r="AB20" i="3"/>
  <c r="AD20" i="3"/>
  <c r="AF20" i="3"/>
  <c r="AH20" i="3"/>
  <c r="AB21" i="3"/>
  <c r="AD21" i="3"/>
  <c r="AF21" i="3"/>
  <c r="AH21" i="3"/>
  <c r="AB22" i="3"/>
  <c r="AD22" i="3"/>
  <c r="AF22" i="3"/>
  <c r="AJ22" i="3" s="1"/>
  <c r="AH22" i="3"/>
  <c r="AB23" i="3"/>
  <c r="AD23" i="3"/>
  <c r="AF23" i="3"/>
  <c r="AH23" i="3"/>
  <c r="AB24" i="3"/>
  <c r="AD24" i="3"/>
  <c r="AF24" i="3"/>
  <c r="AH24" i="3"/>
  <c r="AB25" i="3"/>
  <c r="AD25" i="3"/>
  <c r="AF25" i="3"/>
  <c r="AH25" i="3"/>
  <c r="AB26" i="3"/>
  <c r="AD26" i="3"/>
  <c r="AJ26" i="3" s="1"/>
  <c r="AF26" i="3"/>
  <c r="AH26" i="3"/>
  <c r="AB27" i="3"/>
  <c r="AD27" i="3"/>
  <c r="AF27" i="3"/>
  <c r="AH27" i="3"/>
  <c r="AB28" i="3"/>
  <c r="AD28" i="3"/>
  <c r="AF28" i="3"/>
  <c r="AH28" i="3"/>
  <c r="AB29" i="3"/>
  <c r="AD29" i="3"/>
  <c r="AF29" i="3"/>
  <c r="AH29" i="3"/>
  <c r="AB30" i="3"/>
  <c r="AD30" i="3"/>
  <c r="AF30" i="3"/>
  <c r="AJ30" i="3" s="1"/>
  <c r="AH30" i="3"/>
  <c r="AB31" i="3"/>
  <c r="AD31" i="3"/>
  <c r="AF31" i="3"/>
  <c r="AH31" i="3"/>
  <c r="AB32" i="3"/>
  <c r="AD32" i="3"/>
  <c r="AF32" i="3"/>
  <c r="AH32" i="3"/>
  <c r="AB33" i="3"/>
  <c r="AD33" i="3"/>
  <c r="AF33" i="3"/>
  <c r="AH33" i="3"/>
  <c r="AB34" i="3"/>
  <c r="AD34" i="3"/>
  <c r="AF34" i="3"/>
  <c r="AJ34" i="3" s="1"/>
  <c r="AH34" i="3"/>
  <c r="AB35" i="3"/>
  <c r="AD35" i="3"/>
  <c r="AF35" i="3"/>
  <c r="AH35" i="3"/>
  <c r="AB36" i="3"/>
  <c r="AD36" i="3"/>
  <c r="AF36" i="3"/>
  <c r="AH36" i="3"/>
  <c r="AB37" i="3"/>
  <c r="AD37" i="3"/>
  <c r="AF37" i="3"/>
  <c r="AH37" i="3"/>
  <c r="AB38" i="3"/>
  <c r="AD38" i="3"/>
  <c r="AF38" i="3"/>
  <c r="AJ38" i="3" s="1"/>
  <c r="AH38" i="3"/>
  <c r="AB39" i="3"/>
  <c r="AD39" i="3"/>
  <c r="AF39" i="3"/>
  <c r="AH39" i="3"/>
  <c r="AH19" i="3"/>
  <c r="AF19" i="3"/>
  <c r="AD19" i="3"/>
  <c r="AB19" i="3"/>
  <c r="T92" i="2"/>
  <c r="T90" i="2"/>
  <c r="F8" i="3"/>
  <c r="AJ19" i="3" l="1"/>
  <c r="AJ36" i="3"/>
  <c r="AJ28" i="3"/>
  <c r="AJ20" i="3"/>
  <c r="AJ32" i="3"/>
  <c r="AJ24" i="3"/>
  <c r="T200" i="50"/>
  <c r="O80" i="2" s="1"/>
  <c r="T68" i="50"/>
  <c r="O36" i="2" s="1"/>
  <c r="T74" i="50"/>
  <c r="O38" i="2" s="1"/>
  <c r="T104" i="50"/>
  <c r="O48" i="2" s="1"/>
  <c r="T123" i="50"/>
  <c r="T122" i="50" s="1"/>
  <c r="O54" i="2" s="1"/>
  <c r="T147" i="50"/>
  <c r="AJ39" i="3"/>
  <c r="AJ37" i="3"/>
  <c r="AJ35" i="3"/>
  <c r="AJ33" i="3"/>
  <c r="AJ31" i="3"/>
  <c r="AJ29" i="3"/>
  <c r="AJ27" i="3"/>
  <c r="AJ25" i="3"/>
  <c r="AJ23" i="3"/>
  <c r="AJ21" i="3"/>
  <c r="Q134" i="50"/>
  <c r="T58" i="2" s="1"/>
  <c r="Q116" i="50"/>
  <c r="T52" i="2" s="1"/>
  <c r="Q164" i="50"/>
  <c r="T68" i="2" s="1"/>
  <c r="T194" i="50"/>
  <c r="O78" i="2" s="1"/>
  <c r="T206" i="50"/>
  <c r="O82" i="2" s="1"/>
  <c r="T212" i="50"/>
  <c r="O84" i="2" s="1"/>
  <c r="T188" i="50"/>
  <c r="O76" i="2" s="1"/>
  <c r="T183" i="50"/>
  <c r="T182" i="50" s="1"/>
  <c r="O74" i="2" s="1"/>
  <c r="T176" i="50"/>
  <c r="O72" i="2" s="1"/>
  <c r="T170" i="50"/>
  <c r="O70" i="2" s="1"/>
  <c r="T158" i="50"/>
  <c r="O66" i="2" s="1"/>
  <c r="T152" i="50"/>
  <c r="O64" i="2" s="1"/>
  <c r="T146" i="50"/>
  <c r="O62" i="2" s="1"/>
  <c r="T140" i="50"/>
  <c r="O60" i="2" s="1"/>
  <c r="T165" i="50"/>
  <c r="T164" i="50" s="1"/>
  <c r="O68" i="2" s="1"/>
  <c r="Q170" i="50"/>
  <c r="T70" i="2" s="1"/>
  <c r="Q158" i="50"/>
  <c r="T66" i="2" s="1"/>
  <c r="Q152" i="50"/>
  <c r="T64" i="2" s="1"/>
  <c r="Q140" i="50"/>
  <c r="W60" i="2" s="1"/>
  <c r="T135" i="50"/>
  <c r="T134" i="50" s="1"/>
  <c r="O58" i="2" s="1"/>
  <c r="T128" i="50"/>
  <c r="O56" i="2" s="1"/>
  <c r="Q128" i="50"/>
  <c r="T56" i="2" s="1"/>
  <c r="T116" i="50"/>
  <c r="O52" i="2" s="1"/>
  <c r="T110" i="50"/>
  <c r="O50" i="2" s="1"/>
  <c r="T98" i="50"/>
  <c r="O46" i="2" s="1"/>
  <c r="T92" i="50"/>
  <c r="O44" i="2" s="1"/>
  <c r="T86" i="50"/>
  <c r="O42" i="2" s="1"/>
  <c r="T80" i="50"/>
  <c r="O40" i="2" s="1"/>
  <c r="T43" i="50"/>
  <c r="O27" i="2" s="1"/>
  <c r="T50" i="50"/>
  <c r="O30" i="2" s="1"/>
  <c r="T62" i="50"/>
  <c r="O34" i="2" s="1"/>
  <c r="T56" i="50"/>
  <c r="O32" i="2" s="1"/>
  <c r="J18" i="2"/>
  <c r="T24" i="50"/>
  <c r="O20" i="2" s="1"/>
  <c r="T30" i="50"/>
  <c r="O22" i="2" s="1"/>
  <c r="T18" i="50"/>
  <c r="Q58" i="1"/>
  <c r="Q56" i="1"/>
  <c r="F12" i="50"/>
  <c r="G12" i="2"/>
  <c r="T36" i="50" l="1"/>
  <c r="O24" i="2" s="1"/>
  <c r="O18" i="2"/>
  <c r="Q220" i="50" l="1"/>
  <c r="Q218" i="50" l="1"/>
  <c r="T88" i="2"/>
  <c r="T86" i="2" s="1"/>
  <c r="Q36" i="1" l="1"/>
  <c r="T96" i="2"/>
  <c r="T94" i="2"/>
  <c r="Q228" i="50"/>
  <c r="Q226" i="50"/>
</calcChain>
</file>

<file path=xl/sharedStrings.xml><?xml version="1.0" encoding="utf-8"?>
<sst xmlns="http://schemas.openxmlformats.org/spreadsheetml/2006/main" count="383" uniqueCount="230">
  <si>
    <t>Раздел. Общая информация о налогоплательщике</t>
  </si>
  <si>
    <t>Налоговый период (год)</t>
  </si>
  <si>
    <t>Наименование налогоплательщика</t>
  </si>
  <si>
    <t>Первоначальная</t>
  </si>
  <si>
    <t>Очередная</t>
  </si>
  <si>
    <t>х</t>
  </si>
  <si>
    <t>Дополнительная</t>
  </si>
  <si>
    <t>По уведомлению</t>
  </si>
  <si>
    <t>Ликвидационная</t>
  </si>
  <si>
    <t>А</t>
  </si>
  <si>
    <t>Номер</t>
  </si>
  <si>
    <t>В</t>
  </si>
  <si>
    <t>Дата</t>
  </si>
  <si>
    <t>Код валюты</t>
  </si>
  <si>
    <t>KZT</t>
  </si>
  <si>
    <t>01</t>
  </si>
  <si>
    <t>02</t>
  </si>
  <si>
    <t>03</t>
  </si>
  <si>
    <t>Код строки</t>
  </si>
  <si>
    <t xml:space="preserve">                                                Наименование</t>
  </si>
  <si>
    <t>I</t>
  </si>
  <si>
    <t>,</t>
  </si>
  <si>
    <t>II</t>
  </si>
  <si>
    <t>III</t>
  </si>
  <si>
    <t>B</t>
  </si>
  <si>
    <t>C</t>
  </si>
  <si>
    <t>D</t>
  </si>
  <si>
    <t>E</t>
  </si>
  <si>
    <t>Налог на имущество</t>
  </si>
  <si>
    <t>Номер и дата уведомления (Заполняется в случае предоставления дополнительной  декларации по уведомлению)</t>
  </si>
  <si>
    <t>ИНН</t>
  </si>
  <si>
    <t>МРП</t>
  </si>
  <si>
    <t>№</t>
  </si>
  <si>
    <t>ДЕКЛАРАЦИЯ                                                                                                                                                                                                                                                ПО  НАЛОГУ НА ТРАНСПОРТНЫЕ СРЕДСТВА,                                                                                                                                                                                                         ПО ЗЕМЕЛЬНОМУ НАЛОГУ И НАЛОГУ НА ИМУЩЕСТВО</t>
  </si>
  <si>
    <t xml:space="preserve">  Отдельные категории налогоплательщика (укажите Х )</t>
  </si>
  <si>
    <t>доверительный управляющий в соответствии со статьей 40 Налогового кодекса</t>
  </si>
  <si>
    <t>учредитель доверительного управления в соотвествии со статьей 40 Налогового кодекса</t>
  </si>
  <si>
    <t>С</t>
  </si>
  <si>
    <t>лицо, занимающееся частной практикой, физическое лицо, не являющееся индивидуальным предпринимателем, в соответствии со статьями 516,525 Налогового кодекса</t>
  </si>
  <si>
    <t>недропользователь по соглашению (контракту) о разделе продукции, в котором прямо предусмотрена стабильность налогового режима, заключенным до 1 января 2009 года, в соответствии с пунктом 1 статьи 722 Налогового кодекса</t>
  </si>
  <si>
    <t>Номер и дата заключения контракта, если отмечена строка 6 D:</t>
  </si>
  <si>
    <t>700.01</t>
  </si>
  <si>
    <t>700.02</t>
  </si>
  <si>
    <t>700.03</t>
  </si>
  <si>
    <t>Количество листов приложений</t>
  </si>
  <si>
    <t>Раздел. Налог на транспортные средства</t>
  </si>
  <si>
    <t>700.00.001</t>
  </si>
  <si>
    <t>Сумма исчисленного налога, всего</t>
  </si>
  <si>
    <t>Раздел. Земельный налог</t>
  </si>
  <si>
    <t>700.00.002</t>
  </si>
  <si>
    <t>Сумма исчисленного налога, в том числе по КБК</t>
  </si>
  <si>
    <t>700.00.003</t>
  </si>
  <si>
    <t>700.00.004</t>
  </si>
  <si>
    <t>Код налоговой льготы в виде снижения налоговой ставки</t>
  </si>
  <si>
    <t>Сумма налоговой льготы</t>
  </si>
  <si>
    <t>Раздел. Налог на имущество</t>
  </si>
  <si>
    <t>1 0 4 1 0 1</t>
  </si>
  <si>
    <t>в том числе сумма исчисленного налога в соответствии со статьей 700 Налогового кодекса</t>
  </si>
  <si>
    <t>700.00.005</t>
  </si>
  <si>
    <t>700.00.006</t>
  </si>
  <si>
    <t>700.00.007</t>
  </si>
  <si>
    <t>700.00.008</t>
  </si>
  <si>
    <t>700.00.009</t>
  </si>
  <si>
    <t>700.00.010</t>
  </si>
  <si>
    <t>700.00.011</t>
  </si>
  <si>
    <t>Сумма исчисленных текущих платежей за налоговый период по КБК 104101</t>
  </si>
  <si>
    <t>Сумма налога к начислению по КБК 104101 (700.00.005 - 700.00.006 )</t>
  </si>
  <si>
    <t>НАЛОГ НА ТРАНСПОРТНЫЕ СРЕДСТВА                                                                                                                                                                    (Приложение 1 к Декларации)</t>
  </si>
  <si>
    <t>форма 700.01 стр.01</t>
  </si>
  <si>
    <t>БИН</t>
  </si>
  <si>
    <t>Вид применяемого режима налогообложения по отношению к транспортным средствам (укажите Х в соответствующей ячейке):</t>
  </si>
  <si>
    <t>общеустановленный порядок</t>
  </si>
  <si>
    <t>в соответствии со статьями 698-701 Налогового кодекса</t>
  </si>
  <si>
    <t>Раздел. Исчисление налога на транспортные средства</t>
  </si>
  <si>
    <t>700.01.001</t>
  </si>
  <si>
    <t>700.01.002</t>
  </si>
  <si>
    <t>700.01.003</t>
  </si>
  <si>
    <t>700.01.004</t>
  </si>
  <si>
    <t>700.01.005</t>
  </si>
  <si>
    <t>700.01.006</t>
  </si>
  <si>
    <t>700.01.007</t>
  </si>
  <si>
    <t>700.01.008</t>
  </si>
  <si>
    <t>700.01.009</t>
  </si>
  <si>
    <t>700.01.010</t>
  </si>
  <si>
    <t>700.01.011</t>
  </si>
  <si>
    <t>700.01.012</t>
  </si>
  <si>
    <t>700.01.013</t>
  </si>
  <si>
    <t>700.01.014</t>
  </si>
  <si>
    <t>700.01.015</t>
  </si>
  <si>
    <t>700.01.016</t>
  </si>
  <si>
    <t>700.01.017</t>
  </si>
  <si>
    <t>700.01.018</t>
  </si>
  <si>
    <t>700.01.019</t>
  </si>
  <si>
    <t>700.01.020</t>
  </si>
  <si>
    <t>700.01.021</t>
  </si>
  <si>
    <t>700.01.022</t>
  </si>
  <si>
    <t>700.01.023</t>
  </si>
  <si>
    <t>700.01.024</t>
  </si>
  <si>
    <t>700.01.025</t>
  </si>
  <si>
    <t>700.01.026</t>
  </si>
  <si>
    <t>700.01.027</t>
  </si>
  <si>
    <t>700.01.028</t>
  </si>
  <si>
    <t>700.01.029</t>
  </si>
  <si>
    <t>700.01.030</t>
  </si>
  <si>
    <t>700.01.031</t>
  </si>
  <si>
    <t>700.01.032</t>
  </si>
  <si>
    <t>700.01.033</t>
  </si>
  <si>
    <t>700.01.034</t>
  </si>
  <si>
    <t>700.01.035</t>
  </si>
  <si>
    <t>700.01.036</t>
  </si>
  <si>
    <t>700.01.037</t>
  </si>
  <si>
    <t>700.01.038</t>
  </si>
  <si>
    <t>700.01.039</t>
  </si>
  <si>
    <t>Подраздел 1. Грузовые и специальные автомобили (без учета прицепов), с грузоподъемностью</t>
  </si>
  <si>
    <t>до 1 тонны включительно</t>
  </si>
  <si>
    <t>1 -1,5  тонн включительно</t>
  </si>
  <si>
    <t>1,5 - 5 тонн включительно</t>
  </si>
  <si>
    <t>свыше 5 тонн</t>
  </si>
  <si>
    <t>объекты налогообложения по видам (категориям) транспортных средств</t>
  </si>
  <si>
    <t>количество транспортных средств в году</t>
  </si>
  <si>
    <t>сумма налога за фактический период владения</t>
  </si>
  <si>
    <t xml:space="preserve">справочная информация по суммарному превышению объема двигателя </t>
  </si>
  <si>
    <t>общее количество месяцев фактического владения (справочно)</t>
  </si>
  <si>
    <t>Подраздел 2. Тракторы, самоходные сельскохозяйственные, мелиоративные и дорожно-строительные машины и механизмы, специальные машины повышенной проходимости и другие автотранспортные средства, не предназначенные для движения по автомобильным дорогам общего пользования</t>
  </si>
  <si>
    <t>Подраздел 3. Автобусы, с количеством посадочных мест</t>
  </si>
  <si>
    <t>до 12 включительно</t>
  </si>
  <si>
    <t>12 - 25 включительно</t>
  </si>
  <si>
    <t>свыше 25</t>
  </si>
  <si>
    <t>Подраздел 4.Мотоциклы, мотороллеры, мотосани, маломерные суда, с мощностью двигателя (в кВт)</t>
  </si>
  <si>
    <t>до 5,5 включительно</t>
  </si>
  <si>
    <t xml:space="preserve">свыше 5,5 </t>
  </si>
  <si>
    <t>Подраздел 5.Катера, суда, буксиры, баржи, яхты, с мощностью двигателя (в кВт)</t>
  </si>
  <si>
    <t>до 160 включительно</t>
  </si>
  <si>
    <t>160 - 500 включительно</t>
  </si>
  <si>
    <t>500 - 1000 включительно</t>
  </si>
  <si>
    <t>свыше 1000</t>
  </si>
  <si>
    <t>Подраздел 6. Легковые автомобили, с объемом двигателя (в кВт)</t>
  </si>
  <si>
    <t>до 1100 включительно</t>
  </si>
  <si>
    <t>свыше 1100 по 1500</t>
  </si>
  <si>
    <t>свыше 1500 по 2000</t>
  </si>
  <si>
    <t>свыше 2000 по 2500</t>
  </si>
  <si>
    <t>свыше 2500 по 3000</t>
  </si>
  <si>
    <t>свыше 3000 по 4000</t>
  </si>
  <si>
    <t>свыше 4000</t>
  </si>
  <si>
    <t>Подраздел 6.1 Легковые автомобили, с объемом двигателя свыше 3000 куб.см, ввезенные на территорию Республики Казахстан после 31.12.2013 года или произведенные (изготовленные или собранные) в Республике Казахстан после 31.12.2013 года</t>
  </si>
  <si>
    <t>свыше 3000 по 3200</t>
  </si>
  <si>
    <t>свыше 3200 по 3500</t>
  </si>
  <si>
    <t>свыше 3500 по 4000</t>
  </si>
  <si>
    <t>свыше 4000 по 5000</t>
  </si>
  <si>
    <t>свыше 5000</t>
  </si>
  <si>
    <t>Подраздел 7 Летательные аппараты, приобретенные после 1.04.1999 года из-за пределов Республики Казахстан, со сроков эксплуатации</t>
  </si>
  <si>
    <t>до 5 лет включительно</t>
  </si>
  <si>
    <t>свыше 15 лет</t>
  </si>
  <si>
    <t>5 -15 лет включительно</t>
  </si>
  <si>
    <t>Подраздел 8 Летательные аппараты, приобретенные до 1.04.1999 года, а также приобретенные после 1.04.1999 года и (или) находящиеся в эксплуатации в Республике Казахстан до 1.04.1999 года, со сроков эксплуатации</t>
  </si>
  <si>
    <t>Подраздел 9 Железнодорожный тяговый и мотор-вагонный подвижной состав</t>
  </si>
  <si>
    <t>Подраздел 10. Налог на транспортные средства</t>
  </si>
  <si>
    <t>Сумма исчисленного налога, всего (сумма строк 700.01.035 и 700.01.036</t>
  </si>
  <si>
    <t>Сумма исчисленного налога</t>
  </si>
  <si>
    <t>Сумма исчисленного налога в соответствии со статьей 700 Налогового кодекса</t>
  </si>
  <si>
    <t>Сумма исчисленных текущих платежей за налоговый период</t>
  </si>
  <si>
    <t>Сумма налога к начислению (700.01.034 - 700.01.037)</t>
  </si>
  <si>
    <t>Сумма налога к уменьшению (700.01.037 - 700.01.034)</t>
  </si>
  <si>
    <t>форма 700.02 стр.01</t>
  </si>
  <si>
    <t>ЗЕМЕЛЬНЫЙ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(Приложение 2 к Декларации)</t>
  </si>
  <si>
    <t>ИНН (БИН)</t>
  </si>
  <si>
    <t>Раздел. Исчисление земельного налога</t>
  </si>
  <si>
    <t>кадастровый номер</t>
  </si>
  <si>
    <t xml:space="preserve">единица измеренеия </t>
  </si>
  <si>
    <t>Площадь земельного участка</t>
  </si>
  <si>
    <t>Код категории земель</t>
  </si>
  <si>
    <t>F</t>
  </si>
  <si>
    <t>G</t>
  </si>
  <si>
    <t>H</t>
  </si>
  <si>
    <t>J</t>
  </si>
  <si>
    <t>K</t>
  </si>
  <si>
    <t>L</t>
  </si>
  <si>
    <t>M</t>
  </si>
  <si>
    <t>N</t>
  </si>
  <si>
    <t>O</t>
  </si>
  <si>
    <t>Повышение (+), понижение (-) базовых ставок налога по решению местного представительного органа (%)</t>
  </si>
  <si>
    <t xml:space="preserve">Коэффициент к базовым ставкам (до 10) налога по решению местного представительного органа </t>
  </si>
  <si>
    <t>Коэффициент для налогоплательщика, указанных в п.2 и 3 ст.510 Налогового кодекса</t>
  </si>
  <si>
    <t>Коэффициент для налогоплательщика, осуществляющих деятельность на территории СЭЗ</t>
  </si>
  <si>
    <t>Коэффициент к базовым ставкам налога (10)</t>
  </si>
  <si>
    <t>Ставка налога с учетом корректировки</t>
  </si>
  <si>
    <t>Количество месяцев</t>
  </si>
  <si>
    <t>Сумма инвестиционных налоговых преференций</t>
  </si>
  <si>
    <t>Сумма исчисленного земельного налога</t>
  </si>
  <si>
    <t>Сумма земельного налога, ВСЕГО</t>
  </si>
  <si>
    <t>Сумма текущих платежей по земельному налогу, ВСЕГО</t>
  </si>
  <si>
    <t>Сумма земельного налога к начислению, ВСЕГО</t>
  </si>
  <si>
    <t>Сумма земельного налога к уменьшению, ВСЕГО</t>
  </si>
  <si>
    <t>га</t>
  </si>
  <si>
    <t>кв.м</t>
  </si>
  <si>
    <t xml:space="preserve">Ставка налога </t>
  </si>
  <si>
    <t>1 0 4 1 0 2</t>
  </si>
  <si>
    <t xml:space="preserve">НАЛОГ НА ИМУЩЕСТВО                                                                                                                                                               </t>
  </si>
  <si>
    <t>Раздел. Исчисление налога на имущество</t>
  </si>
  <si>
    <t>дата</t>
  </si>
  <si>
    <t>балансовая стоимость на дату</t>
  </si>
  <si>
    <t>ВСЕГО</t>
  </si>
  <si>
    <t>Налогооблагаемая база</t>
  </si>
  <si>
    <t>Ставка налога</t>
  </si>
  <si>
    <t>количество месяцев фактического владения</t>
  </si>
  <si>
    <t>ставка налога</t>
  </si>
  <si>
    <t>объем двигателя</t>
  </si>
  <si>
    <t>налог на транспортные средства</t>
  </si>
  <si>
    <t xml:space="preserve">превышение объема двигателя </t>
  </si>
  <si>
    <t>по</t>
  </si>
  <si>
    <t xml:space="preserve">свыше </t>
  </si>
  <si>
    <t>Раздел. Ответственность налогоплательщика</t>
  </si>
  <si>
    <t>Я несу ответственность в соответствии с законами Республики Казахстан за достоверность и полноту сведений, приведенных в данной декларации.</t>
  </si>
  <si>
    <t>Не выходить за ограничительную рамку</t>
  </si>
  <si>
    <t>Фамилия,имя, отчество (при его наличии) налогоплательщика (руководителя)</t>
  </si>
  <si>
    <t>Подпись</t>
  </si>
  <si>
    <t>Место печати (за исключением юридич.лиц, относящихся к субъектам частного предпринимательства</t>
  </si>
  <si>
    <t>Дата подачи расчета</t>
  </si>
  <si>
    <t>Код органа государственных доходов</t>
  </si>
  <si>
    <t>Цифрами: день, месяц, год</t>
  </si>
  <si>
    <t>Дата приема расчета</t>
  </si>
  <si>
    <t>Фамилия,имя, отчество (при его наличии) должностного лица, принявшего Расчет</t>
  </si>
  <si>
    <t>Входящий номер документа</t>
  </si>
  <si>
    <t>Дата почтового штемпеля</t>
  </si>
  <si>
    <t>(заполняется в случае сдачи расчета по почте)</t>
  </si>
  <si>
    <t>ТОО ААА</t>
  </si>
  <si>
    <t>Сумма налога к уменьшению по КБК 104101 (700.00.006 - 700.00.005)</t>
  </si>
  <si>
    <r>
      <t xml:space="preserve">   Вид декларации (Укажите </t>
    </r>
    <r>
      <rPr>
        <b/>
        <sz val="10"/>
        <rFont val="Arial"/>
        <family val="2"/>
        <charset val="204"/>
      </rPr>
      <t>Х</t>
    </r>
    <r>
      <rPr>
        <sz val="10"/>
        <rFont val="Arial"/>
        <family val="2"/>
        <charset val="204"/>
      </rPr>
      <t xml:space="preserve"> в соответствующей ячейке)</t>
    </r>
  </si>
  <si>
    <r>
      <t xml:space="preserve">Предоставленные приложения (Укажите </t>
    </r>
    <r>
      <rPr>
        <b/>
        <sz val="10"/>
        <rFont val="Arial"/>
        <family val="2"/>
        <charset val="204"/>
      </rPr>
      <t xml:space="preserve"> Х</t>
    </r>
    <r>
      <rPr>
        <sz val="10"/>
        <rFont val="Arial"/>
        <family val="2"/>
        <charset val="204"/>
      </rPr>
      <t xml:space="preserve"> в соответствующей ячейке):</t>
    </r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</si>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</sst>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3" fontId="2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4" borderId="5" xfId="0" applyFont="1" applyFill="1" applyBorder="1" applyAlignment="1" applyProtection="1">
      <protection locked="0"/>
    </xf>
    <xf numFmtId="3" fontId="2" fillId="4" borderId="5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protection locked="0"/>
    </xf>
    <xf numFmtId="3" fontId="2" fillId="4" borderId="5" xfId="0" applyNumberFormat="1" applyFont="1" applyFill="1" applyBorder="1" applyAlignment="1" applyProtection="1"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protection locked="0"/>
    </xf>
    <xf numFmtId="0" fontId="3" fillId="4" borderId="3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3" fillId="0" borderId="14" xfId="0" applyFont="1" applyBorder="1" applyProtection="1">
      <protection locked="0"/>
    </xf>
    <xf numFmtId="3" fontId="2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3" borderId="24" xfId="0" applyFont="1" applyFill="1" applyBorder="1" applyAlignment="1" applyProtection="1">
      <alignment horizontal="center" vertical="top"/>
      <protection locked="0"/>
    </xf>
    <xf numFmtId="0" fontId="4" fillId="3" borderId="25" xfId="0" applyFont="1" applyFill="1" applyBorder="1" applyAlignment="1" applyProtection="1">
      <alignment horizontal="center" vertical="top"/>
      <protection locked="0"/>
    </xf>
    <xf numFmtId="0" fontId="4" fillId="3" borderId="23" xfId="0" applyFont="1" applyFill="1" applyBorder="1" applyAlignment="1" applyProtection="1">
      <alignment horizontal="center" vertical="top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3" fontId="2" fillId="0" borderId="21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wrapText="1"/>
      <protection locked="0"/>
    </xf>
    <xf numFmtId="3" fontId="2" fillId="0" borderId="22" xfId="0" applyNumberFormat="1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3" xfId="0" applyFont="1" applyFill="1" applyBorder="1" applyAlignment="1" applyProtection="1">
      <alignment wrapText="1"/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3" fontId="2" fillId="5" borderId="0" xfId="0" applyNumberFormat="1" applyFont="1" applyFill="1" applyBorder="1" applyAlignment="1" applyProtection="1">
      <alignment vertical="center"/>
    </xf>
    <xf numFmtId="3" fontId="2" fillId="5" borderId="21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2" fillId="5" borderId="1" xfId="0" applyNumberFormat="1" applyFont="1" applyFill="1" applyBorder="1" applyAlignment="1" applyProtection="1">
      <alignment vertical="center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wrapText="1"/>
      <protection locked="0"/>
    </xf>
    <xf numFmtId="0" fontId="3" fillId="5" borderId="2" xfId="0" applyFont="1" applyFill="1" applyBorder="1" applyAlignment="1" applyProtection="1">
      <alignment wrapText="1"/>
      <protection locked="0"/>
    </xf>
    <xf numFmtId="0" fontId="3" fillId="5" borderId="0" xfId="0" applyFont="1" applyFill="1" applyBorder="1" applyAlignment="1" applyProtection="1">
      <alignment wrapText="1"/>
      <protection locked="0"/>
    </xf>
    <xf numFmtId="0" fontId="3" fillId="5" borderId="0" xfId="0" applyFont="1" applyFill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3" fillId="0" borderId="1" xfId="0" applyFont="1" applyFill="1" applyBorder="1" applyProtection="1"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0" fontId="3" fillId="4" borderId="1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wrapText="1" indent="1"/>
      <protection locked="0"/>
    </xf>
    <xf numFmtId="0" fontId="3" fillId="0" borderId="3" xfId="0" applyFont="1" applyBorder="1" applyAlignment="1" applyProtection="1">
      <alignment horizontal="left" wrapText="1" indent="1"/>
      <protection locked="0"/>
    </xf>
    <xf numFmtId="0" fontId="3" fillId="0" borderId="4" xfId="0" applyFont="1" applyBorder="1" applyAlignment="1" applyProtection="1">
      <alignment horizontal="left" wrapText="1" indent="1"/>
      <protection locked="0"/>
    </xf>
    <xf numFmtId="3" fontId="2" fillId="0" borderId="2" xfId="0" applyNumberFormat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right" vertical="center"/>
    </xf>
    <xf numFmtId="3" fontId="2" fillId="0" borderId="4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3" fontId="3" fillId="4" borderId="2" xfId="0" applyNumberFormat="1" applyFont="1" applyFill="1" applyBorder="1" applyAlignment="1" applyProtection="1">
      <alignment horizontal="center"/>
      <protection locked="0"/>
    </xf>
    <xf numFmtId="3" fontId="3" fillId="4" borderId="4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3" fontId="2" fillId="4" borderId="8" xfId="0" applyNumberFormat="1" applyFont="1" applyFill="1" applyBorder="1" applyAlignment="1" applyProtection="1">
      <alignment horizontal="left" vertical="center"/>
      <protection locked="0"/>
    </xf>
    <xf numFmtId="3" fontId="2" fillId="4" borderId="9" xfId="0" applyNumberFormat="1" applyFont="1" applyFill="1" applyBorder="1" applyAlignment="1" applyProtection="1">
      <alignment horizontal="left" vertical="center"/>
      <protection locked="0"/>
    </xf>
    <xf numFmtId="3" fontId="2" fillId="4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wrapText="1" indent="1"/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4" borderId="8" xfId="0" applyNumberFormat="1" applyFont="1" applyFill="1" applyBorder="1" applyAlignment="1" applyProtection="1">
      <alignment horizontal="left" vertical="center" wrapText="1"/>
      <protection locked="0"/>
    </xf>
    <xf numFmtId="0" fontId="3" fillId="4" borderId="9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3" fontId="2" fillId="4" borderId="2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center" vertical="center"/>
    </xf>
    <xf numFmtId="3" fontId="2" fillId="4" borderId="3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14" fontId="3" fillId="4" borderId="16" xfId="0" applyNumberFormat="1" applyFont="1" applyFill="1" applyBorder="1" applyAlignment="1" applyProtection="1">
      <alignment horizontal="center"/>
      <protection locked="0"/>
    </xf>
    <xf numFmtId="14" fontId="3" fillId="4" borderId="17" xfId="0" applyNumberFormat="1" applyFont="1" applyFill="1" applyBorder="1" applyAlignment="1" applyProtection="1">
      <alignment horizontal="center"/>
      <protection locked="0"/>
    </xf>
    <xf numFmtId="14" fontId="3" fillId="4" borderId="18" xfId="0" applyNumberFormat="1" applyFont="1" applyFill="1" applyBorder="1" applyAlignment="1" applyProtection="1">
      <alignment horizontal="center"/>
      <protection locked="0"/>
    </xf>
    <xf numFmtId="14" fontId="3" fillId="4" borderId="19" xfId="0" applyNumberFormat="1" applyFont="1" applyFill="1" applyBorder="1" applyAlignment="1" applyProtection="1">
      <alignment horizontal="center"/>
      <protection locked="0"/>
    </xf>
    <xf numFmtId="14" fontId="3" fillId="4" borderId="14" xfId="0" applyNumberFormat="1" applyFont="1" applyFill="1" applyBorder="1" applyAlignment="1" applyProtection="1">
      <alignment horizontal="center"/>
      <protection locked="0"/>
    </xf>
    <xf numFmtId="14" fontId="3" fillId="4" borderId="20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center"/>
      <protection locked="0"/>
    </xf>
    <xf numFmtId="1" fontId="3" fillId="4" borderId="18" xfId="0" applyNumberFormat="1" applyFont="1" applyFill="1" applyBorder="1" applyAlignment="1" applyProtection="1">
      <alignment horizontal="center"/>
      <protection locked="0"/>
    </xf>
    <xf numFmtId="1" fontId="3" fillId="4" borderId="19" xfId="0" applyNumberFormat="1" applyFont="1" applyFill="1" applyBorder="1" applyAlignment="1" applyProtection="1">
      <alignment horizontal="center"/>
      <protection locked="0"/>
    </xf>
    <xf numFmtId="1" fontId="3" fillId="4" borderId="14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left" vertical="center"/>
      <protection locked="0"/>
    </xf>
    <xf numFmtId="3" fontId="2" fillId="0" borderId="9" xfId="0" applyNumberFormat="1" applyFont="1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/>
    </xf>
    <xf numFmtId="3" fontId="2" fillId="0" borderId="17" xfId="0" applyNumberFormat="1" applyFont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3" fontId="2" fillId="0" borderId="19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wrapText="1"/>
      <protection locked="0"/>
    </xf>
    <xf numFmtId="3" fontId="2" fillId="5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9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center" wrapText="1"/>
      <protection locked="0"/>
    </xf>
    <xf numFmtId="0" fontId="3" fillId="5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3" fillId="5" borderId="16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18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69</xdr:row>
      <xdr:rowOff>76200</xdr:rowOff>
    </xdr:from>
    <xdr:to>
      <xdr:col>22</xdr:col>
      <xdr:colOff>167640</xdr:colOff>
      <xdr:row>80</xdr:row>
      <xdr:rowOff>83820</xdr:rowOff>
    </xdr:to>
    <xdr:sp macro="" textlink="">
      <xdr:nvSpPr>
        <xdr:cNvPr id="2" name="Овал 1"/>
        <xdr:cNvSpPr/>
      </xdr:nvSpPr>
      <xdr:spPr>
        <a:xfrm>
          <a:off x="4747260" y="14927580"/>
          <a:ext cx="2194560" cy="2171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tabSelected="1" workbookViewId="0">
      <selection activeCell="Y76" sqref="Y76"/>
    </sheetView>
  </sheetViews>
  <sheetFormatPr defaultColWidth="4" defaultRowHeight="12.75" x14ac:dyDescent="0.2"/>
  <cols>
    <col min="1" max="1" width="4.140625" style="13" customWidth="1"/>
    <col min="2" max="4" width="6.140625" style="13" customWidth="1"/>
    <col min="5" max="7" width="4.140625" style="13" customWidth="1"/>
    <col min="8" max="8" width="3.7109375" style="13" customWidth="1"/>
    <col min="9" max="12" width="4.140625" style="13" customWidth="1"/>
    <col min="13" max="13" width="4.42578125" style="13" customWidth="1"/>
    <col min="14" max="14" width="4.7109375" style="13" customWidth="1"/>
    <col min="15" max="15" width="4.140625" style="13" customWidth="1"/>
    <col min="16" max="16" width="1.42578125" style="13" customWidth="1"/>
    <col min="17" max="20" width="3" style="1" customWidth="1"/>
    <col min="21" max="21" width="10.85546875" style="1" customWidth="1"/>
    <col min="22" max="22" width="6.28515625" style="1" customWidth="1"/>
    <col min="23" max="23" width="7" style="1" customWidth="1"/>
    <col min="24" max="30" width="4" style="13"/>
    <col min="31" max="31" width="6.140625" style="13" bestFit="1" customWidth="1"/>
    <col min="32" max="32" width="4" style="13"/>
    <col min="33" max="33" width="6.140625" style="13" bestFit="1" customWidth="1"/>
    <col min="34" max="256" width="4" style="13"/>
    <col min="257" max="257" width="4.140625" style="13" customWidth="1"/>
    <col min="258" max="258" width="4.85546875" style="13" customWidth="1"/>
    <col min="259" max="259" width="5" style="13" customWidth="1"/>
    <col min="260" max="268" width="4.140625" style="13" customWidth="1"/>
    <col min="269" max="269" width="4.42578125" style="13" customWidth="1"/>
    <col min="270" max="271" width="4.140625" style="13" customWidth="1"/>
    <col min="272" max="272" width="1.42578125" style="13" customWidth="1"/>
    <col min="273" max="277" width="3" style="13" customWidth="1"/>
    <col min="278" max="278" width="2.140625" style="13" customWidth="1"/>
    <col min="279" max="279" width="0" style="13" hidden="1" customWidth="1"/>
    <col min="280" max="286" width="4" style="13"/>
    <col min="287" max="287" width="6.140625" style="13" bestFit="1" customWidth="1"/>
    <col min="288" max="288" width="4" style="13"/>
    <col min="289" max="289" width="6.140625" style="13" bestFit="1" customWidth="1"/>
    <col min="290" max="512" width="4" style="13"/>
    <col min="513" max="513" width="4.140625" style="13" customWidth="1"/>
    <col min="514" max="514" width="4.85546875" style="13" customWidth="1"/>
    <col min="515" max="515" width="5" style="13" customWidth="1"/>
    <col min="516" max="524" width="4.140625" style="13" customWidth="1"/>
    <col min="525" max="525" width="4.42578125" style="13" customWidth="1"/>
    <col min="526" max="527" width="4.140625" style="13" customWidth="1"/>
    <col min="528" max="528" width="1.42578125" style="13" customWidth="1"/>
    <col min="529" max="533" width="3" style="13" customWidth="1"/>
    <col min="534" max="534" width="2.140625" style="13" customWidth="1"/>
    <col min="535" max="535" width="0" style="13" hidden="1" customWidth="1"/>
    <col min="536" max="542" width="4" style="13"/>
    <col min="543" max="543" width="6.140625" style="13" bestFit="1" customWidth="1"/>
    <col min="544" max="544" width="4" style="13"/>
    <col min="545" max="545" width="6.140625" style="13" bestFit="1" customWidth="1"/>
    <col min="546" max="768" width="4" style="13"/>
    <col min="769" max="769" width="4.140625" style="13" customWidth="1"/>
    <col min="770" max="770" width="4.85546875" style="13" customWidth="1"/>
    <col min="771" max="771" width="5" style="13" customWidth="1"/>
    <col min="772" max="780" width="4.140625" style="13" customWidth="1"/>
    <col min="781" max="781" width="4.42578125" style="13" customWidth="1"/>
    <col min="782" max="783" width="4.140625" style="13" customWidth="1"/>
    <col min="784" max="784" width="1.42578125" style="13" customWidth="1"/>
    <col min="785" max="789" width="3" style="13" customWidth="1"/>
    <col min="790" max="790" width="2.140625" style="13" customWidth="1"/>
    <col min="791" max="791" width="0" style="13" hidden="1" customWidth="1"/>
    <col min="792" max="798" width="4" style="13"/>
    <col min="799" max="799" width="6.140625" style="13" bestFit="1" customWidth="1"/>
    <col min="800" max="800" width="4" style="13"/>
    <col min="801" max="801" width="6.140625" style="13" bestFit="1" customWidth="1"/>
    <col min="802" max="1024" width="4" style="13"/>
    <col min="1025" max="1025" width="4.140625" style="13" customWidth="1"/>
    <col min="1026" max="1026" width="4.85546875" style="13" customWidth="1"/>
    <col min="1027" max="1027" width="5" style="13" customWidth="1"/>
    <col min="1028" max="1036" width="4.140625" style="13" customWidth="1"/>
    <col min="1037" max="1037" width="4.42578125" style="13" customWidth="1"/>
    <col min="1038" max="1039" width="4.140625" style="13" customWidth="1"/>
    <col min="1040" max="1040" width="1.42578125" style="13" customWidth="1"/>
    <col min="1041" max="1045" width="3" style="13" customWidth="1"/>
    <col min="1046" max="1046" width="2.140625" style="13" customWidth="1"/>
    <col min="1047" max="1047" width="0" style="13" hidden="1" customWidth="1"/>
    <col min="1048" max="1054" width="4" style="13"/>
    <col min="1055" max="1055" width="6.140625" style="13" bestFit="1" customWidth="1"/>
    <col min="1056" max="1056" width="4" style="13"/>
    <col min="1057" max="1057" width="6.140625" style="13" bestFit="1" customWidth="1"/>
    <col min="1058" max="1280" width="4" style="13"/>
    <col min="1281" max="1281" width="4.140625" style="13" customWidth="1"/>
    <col min="1282" max="1282" width="4.85546875" style="13" customWidth="1"/>
    <col min="1283" max="1283" width="5" style="13" customWidth="1"/>
    <col min="1284" max="1292" width="4.140625" style="13" customWidth="1"/>
    <col min="1293" max="1293" width="4.42578125" style="13" customWidth="1"/>
    <col min="1294" max="1295" width="4.140625" style="13" customWidth="1"/>
    <col min="1296" max="1296" width="1.42578125" style="13" customWidth="1"/>
    <col min="1297" max="1301" width="3" style="13" customWidth="1"/>
    <col min="1302" max="1302" width="2.140625" style="13" customWidth="1"/>
    <col min="1303" max="1303" width="0" style="13" hidden="1" customWidth="1"/>
    <col min="1304" max="1310" width="4" style="13"/>
    <col min="1311" max="1311" width="6.140625" style="13" bestFit="1" customWidth="1"/>
    <col min="1312" max="1312" width="4" style="13"/>
    <col min="1313" max="1313" width="6.140625" style="13" bestFit="1" customWidth="1"/>
    <col min="1314" max="1536" width="4" style="13"/>
    <col min="1537" max="1537" width="4.140625" style="13" customWidth="1"/>
    <col min="1538" max="1538" width="4.85546875" style="13" customWidth="1"/>
    <col min="1539" max="1539" width="5" style="13" customWidth="1"/>
    <col min="1540" max="1548" width="4.140625" style="13" customWidth="1"/>
    <col min="1549" max="1549" width="4.42578125" style="13" customWidth="1"/>
    <col min="1550" max="1551" width="4.140625" style="13" customWidth="1"/>
    <col min="1552" max="1552" width="1.42578125" style="13" customWidth="1"/>
    <col min="1553" max="1557" width="3" style="13" customWidth="1"/>
    <col min="1558" max="1558" width="2.140625" style="13" customWidth="1"/>
    <col min="1559" max="1559" width="0" style="13" hidden="1" customWidth="1"/>
    <col min="1560" max="1566" width="4" style="13"/>
    <col min="1567" max="1567" width="6.140625" style="13" bestFit="1" customWidth="1"/>
    <col min="1568" max="1568" width="4" style="13"/>
    <col min="1569" max="1569" width="6.140625" style="13" bestFit="1" customWidth="1"/>
    <col min="1570" max="1792" width="4" style="13"/>
    <col min="1793" max="1793" width="4.140625" style="13" customWidth="1"/>
    <col min="1794" max="1794" width="4.85546875" style="13" customWidth="1"/>
    <col min="1795" max="1795" width="5" style="13" customWidth="1"/>
    <col min="1796" max="1804" width="4.140625" style="13" customWidth="1"/>
    <col min="1805" max="1805" width="4.42578125" style="13" customWidth="1"/>
    <col min="1806" max="1807" width="4.140625" style="13" customWidth="1"/>
    <col min="1808" max="1808" width="1.42578125" style="13" customWidth="1"/>
    <col min="1809" max="1813" width="3" style="13" customWidth="1"/>
    <col min="1814" max="1814" width="2.140625" style="13" customWidth="1"/>
    <col min="1815" max="1815" width="0" style="13" hidden="1" customWidth="1"/>
    <col min="1816" max="1822" width="4" style="13"/>
    <col min="1823" max="1823" width="6.140625" style="13" bestFit="1" customWidth="1"/>
    <col min="1824" max="1824" width="4" style="13"/>
    <col min="1825" max="1825" width="6.140625" style="13" bestFit="1" customWidth="1"/>
    <col min="1826" max="2048" width="4" style="13"/>
    <col min="2049" max="2049" width="4.140625" style="13" customWidth="1"/>
    <col min="2050" max="2050" width="4.85546875" style="13" customWidth="1"/>
    <col min="2051" max="2051" width="5" style="13" customWidth="1"/>
    <col min="2052" max="2060" width="4.140625" style="13" customWidth="1"/>
    <col min="2061" max="2061" width="4.42578125" style="13" customWidth="1"/>
    <col min="2062" max="2063" width="4.140625" style="13" customWidth="1"/>
    <col min="2064" max="2064" width="1.42578125" style="13" customWidth="1"/>
    <col min="2065" max="2069" width="3" style="13" customWidth="1"/>
    <col min="2070" max="2070" width="2.140625" style="13" customWidth="1"/>
    <col min="2071" max="2071" width="0" style="13" hidden="1" customWidth="1"/>
    <col min="2072" max="2078" width="4" style="13"/>
    <col min="2079" max="2079" width="6.140625" style="13" bestFit="1" customWidth="1"/>
    <col min="2080" max="2080" width="4" style="13"/>
    <col min="2081" max="2081" width="6.140625" style="13" bestFit="1" customWidth="1"/>
    <col min="2082" max="2304" width="4" style="13"/>
    <col min="2305" max="2305" width="4.140625" style="13" customWidth="1"/>
    <col min="2306" max="2306" width="4.85546875" style="13" customWidth="1"/>
    <col min="2307" max="2307" width="5" style="13" customWidth="1"/>
    <col min="2308" max="2316" width="4.140625" style="13" customWidth="1"/>
    <col min="2317" max="2317" width="4.42578125" style="13" customWidth="1"/>
    <col min="2318" max="2319" width="4.140625" style="13" customWidth="1"/>
    <col min="2320" max="2320" width="1.42578125" style="13" customWidth="1"/>
    <col min="2321" max="2325" width="3" style="13" customWidth="1"/>
    <col min="2326" max="2326" width="2.140625" style="13" customWidth="1"/>
    <col min="2327" max="2327" width="0" style="13" hidden="1" customWidth="1"/>
    <col min="2328" max="2334" width="4" style="13"/>
    <col min="2335" max="2335" width="6.140625" style="13" bestFit="1" customWidth="1"/>
    <col min="2336" max="2336" width="4" style="13"/>
    <col min="2337" max="2337" width="6.140625" style="13" bestFit="1" customWidth="1"/>
    <col min="2338" max="2560" width="4" style="13"/>
    <col min="2561" max="2561" width="4.140625" style="13" customWidth="1"/>
    <col min="2562" max="2562" width="4.85546875" style="13" customWidth="1"/>
    <col min="2563" max="2563" width="5" style="13" customWidth="1"/>
    <col min="2564" max="2572" width="4.140625" style="13" customWidth="1"/>
    <col min="2573" max="2573" width="4.42578125" style="13" customWidth="1"/>
    <col min="2574" max="2575" width="4.140625" style="13" customWidth="1"/>
    <col min="2576" max="2576" width="1.42578125" style="13" customWidth="1"/>
    <col min="2577" max="2581" width="3" style="13" customWidth="1"/>
    <col min="2582" max="2582" width="2.140625" style="13" customWidth="1"/>
    <col min="2583" max="2583" width="0" style="13" hidden="1" customWidth="1"/>
    <col min="2584" max="2590" width="4" style="13"/>
    <col min="2591" max="2591" width="6.140625" style="13" bestFit="1" customWidth="1"/>
    <col min="2592" max="2592" width="4" style="13"/>
    <col min="2593" max="2593" width="6.140625" style="13" bestFit="1" customWidth="1"/>
    <col min="2594" max="2816" width="4" style="13"/>
    <col min="2817" max="2817" width="4.140625" style="13" customWidth="1"/>
    <col min="2818" max="2818" width="4.85546875" style="13" customWidth="1"/>
    <col min="2819" max="2819" width="5" style="13" customWidth="1"/>
    <col min="2820" max="2828" width="4.140625" style="13" customWidth="1"/>
    <col min="2829" max="2829" width="4.42578125" style="13" customWidth="1"/>
    <col min="2830" max="2831" width="4.140625" style="13" customWidth="1"/>
    <col min="2832" max="2832" width="1.42578125" style="13" customWidth="1"/>
    <col min="2833" max="2837" width="3" style="13" customWidth="1"/>
    <col min="2838" max="2838" width="2.140625" style="13" customWidth="1"/>
    <col min="2839" max="2839" width="0" style="13" hidden="1" customWidth="1"/>
    <col min="2840" max="2846" width="4" style="13"/>
    <col min="2847" max="2847" width="6.140625" style="13" bestFit="1" customWidth="1"/>
    <col min="2848" max="2848" width="4" style="13"/>
    <col min="2849" max="2849" width="6.140625" style="13" bestFit="1" customWidth="1"/>
    <col min="2850" max="3072" width="4" style="13"/>
    <col min="3073" max="3073" width="4.140625" style="13" customWidth="1"/>
    <col min="3074" max="3074" width="4.85546875" style="13" customWidth="1"/>
    <col min="3075" max="3075" width="5" style="13" customWidth="1"/>
    <col min="3076" max="3084" width="4.140625" style="13" customWidth="1"/>
    <col min="3085" max="3085" width="4.42578125" style="13" customWidth="1"/>
    <col min="3086" max="3087" width="4.140625" style="13" customWidth="1"/>
    <col min="3088" max="3088" width="1.42578125" style="13" customWidth="1"/>
    <col min="3089" max="3093" width="3" style="13" customWidth="1"/>
    <col min="3094" max="3094" width="2.140625" style="13" customWidth="1"/>
    <col min="3095" max="3095" width="0" style="13" hidden="1" customWidth="1"/>
    <col min="3096" max="3102" width="4" style="13"/>
    <col min="3103" max="3103" width="6.140625" style="13" bestFit="1" customWidth="1"/>
    <col min="3104" max="3104" width="4" style="13"/>
    <col min="3105" max="3105" width="6.140625" style="13" bestFit="1" customWidth="1"/>
    <col min="3106" max="3328" width="4" style="13"/>
    <col min="3329" max="3329" width="4.140625" style="13" customWidth="1"/>
    <col min="3330" max="3330" width="4.85546875" style="13" customWidth="1"/>
    <col min="3331" max="3331" width="5" style="13" customWidth="1"/>
    <col min="3332" max="3340" width="4.140625" style="13" customWidth="1"/>
    <col min="3341" max="3341" width="4.42578125" style="13" customWidth="1"/>
    <col min="3342" max="3343" width="4.140625" style="13" customWidth="1"/>
    <col min="3344" max="3344" width="1.42578125" style="13" customWidth="1"/>
    <col min="3345" max="3349" width="3" style="13" customWidth="1"/>
    <col min="3350" max="3350" width="2.140625" style="13" customWidth="1"/>
    <col min="3351" max="3351" width="0" style="13" hidden="1" customWidth="1"/>
    <col min="3352" max="3358" width="4" style="13"/>
    <col min="3359" max="3359" width="6.140625" style="13" bestFit="1" customWidth="1"/>
    <col min="3360" max="3360" width="4" style="13"/>
    <col min="3361" max="3361" width="6.140625" style="13" bestFit="1" customWidth="1"/>
    <col min="3362" max="3584" width="4" style="13"/>
    <col min="3585" max="3585" width="4.140625" style="13" customWidth="1"/>
    <col min="3586" max="3586" width="4.85546875" style="13" customWidth="1"/>
    <col min="3587" max="3587" width="5" style="13" customWidth="1"/>
    <col min="3588" max="3596" width="4.140625" style="13" customWidth="1"/>
    <col min="3597" max="3597" width="4.42578125" style="13" customWidth="1"/>
    <col min="3598" max="3599" width="4.140625" style="13" customWidth="1"/>
    <col min="3600" max="3600" width="1.42578125" style="13" customWidth="1"/>
    <col min="3601" max="3605" width="3" style="13" customWidth="1"/>
    <col min="3606" max="3606" width="2.140625" style="13" customWidth="1"/>
    <col min="3607" max="3607" width="0" style="13" hidden="1" customWidth="1"/>
    <col min="3608" max="3614" width="4" style="13"/>
    <col min="3615" max="3615" width="6.140625" style="13" bestFit="1" customWidth="1"/>
    <col min="3616" max="3616" width="4" style="13"/>
    <col min="3617" max="3617" width="6.140625" style="13" bestFit="1" customWidth="1"/>
    <col min="3618" max="3840" width="4" style="13"/>
    <col min="3841" max="3841" width="4.140625" style="13" customWidth="1"/>
    <col min="3842" max="3842" width="4.85546875" style="13" customWidth="1"/>
    <col min="3843" max="3843" width="5" style="13" customWidth="1"/>
    <col min="3844" max="3852" width="4.140625" style="13" customWidth="1"/>
    <col min="3853" max="3853" width="4.42578125" style="13" customWidth="1"/>
    <col min="3854" max="3855" width="4.140625" style="13" customWidth="1"/>
    <col min="3856" max="3856" width="1.42578125" style="13" customWidth="1"/>
    <col min="3857" max="3861" width="3" style="13" customWidth="1"/>
    <col min="3862" max="3862" width="2.140625" style="13" customWidth="1"/>
    <col min="3863" max="3863" width="0" style="13" hidden="1" customWidth="1"/>
    <col min="3864" max="3870" width="4" style="13"/>
    <col min="3871" max="3871" width="6.140625" style="13" bestFit="1" customWidth="1"/>
    <col min="3872" max="3872" width="4" style="13"/>
    <col min="3873" max="3873" width="6.140625" style="13" bestFit="1" customWidth="1"/>
    <col min="3874" max="4096" width="4" style="13"/>
    <col min="4097" max="4097" width="4.140625" style="13" customWidth="1"/>
    <col min="4098" max="4098" width="4.85546875" style="13" customWidth="1"/>
    <col min="4099" max="4099" width="5" style="13" customWidth="1"/>
    <col min="4100" max="4108" width="4.140625" style="13" customWidth="1"/>
    <col min="4109" max="4109" width="4.42578125" style="13" customWidth="1"/>
    <col min="4110" max="4111" width="4.140625" style="13" customWidth="1"/>
    <col min="4112" max="4112" width="1.42578125" style="13" customWidth="1"/>
    <col min="4113" max="4117" width="3" style="13" customWidth="1"/>
    <col min="4118" max="4118" width="2.140625" style="13" customWidth="1"/>
    <col min="4119" max="4119" width="0" style="13" hidden="1" customWidth="1"/>
    <col min="4120" max="4126" width="4" style="13"/>
    <col min="4127" max="4127" width="6.140625" style="13" bestFit="1" customWidth="1"/>
    <col min="4128" max="4128" width="4" style="13"/>
    <col min="4129" max="4129" width="6.140625" style="13" bestFit="1" customWidth="1"/>
    <col min="4130" max="4352" width="4" style="13"/>
    <col min="4353" max="4353" width="4.140625" style="13" customWidth="1"/>
    <col min="4354" max="4354" width="4.85546875" style="13" customWidth="1"/>
    <col min="4355" max="4355" width="5" style="13" customWidth="1"/>
    <col min="4356" max="4364" width="4.140625" style="13" customWidth="1"/>
    <col min="4365" max="4365" width="4.42578125" style="13" customWidth="1"/>
    <col min="4366" max="4367" width="4.140625" style="13" customWidth="1"/>
    <col min="4368" max="4368" width="1.42578125" style="13" customWidth="1"/>
    <col min="4369" max="4373" width="3" style="13" customWidth="1"/>
    <col min="4374" max="4374" width="2.140625" style="13" customWidth="1"/>
    <col min="4375" max="4375" width="0" style="13" hidden="1" customWidth="1"/>
    <col min="4376" max="4382" width="4" style="13"/>
    <col min="4383" max="4383" width="6.140625" style="13" bestFit="1" customWidth="1"/>
    <col min="4384" max="4384" width="4" style="13"/>
    <col min="4385" max="4385" width="6.140625" style="13" bestFit="1" customWidth="1"/>
    <col min="4386" max="4608" width="4" style="13"/>
    <col min="4609" max="4609" width="4.140625" style="13" customWidth="1"/>
    <col min="4610" max="4610" width="4.85546875" style="13" customWidth="1"/>
    <col min="4611" max="4611" width="5" style="13" customWidth="1"/>
    <col min="4612" max="4620" width="4.140625" style="13" customWidth="1"/>
    <col min="4621" max="4621" width="4.42578125" style="13" customWidth="1"/>
    <col min="4622" max="4623" width="4.140625" style="13" customWidth="1"/>
    <col min="4624" max="4624" width="1.42578125" style="13" customWidth="1"/>
    <col min="4625" max="4629" width="3" style="13" customWidth="1"/>
    <col min="4630" max="4630" width="2.140625" style="13" customWidth="1"/>
    <col min="4631" max="4631" width="0" style="13" hidden="1" customWidth="1"/>
    <col min="4632" max="4638" width="4" style="13"/>
    <col min="4639" max="4639" width="6.140625" style="13" bestFit="1" customWidth="1"/>
    <col min="4640" max="4640" width="4" style="13"/>
    <col min="4641" max="4641" width="6.140625" style="13" bestFit="1" customWidth="1"/>
    <col min="4642" max="4864" width="4" style="13"/>
    <col min="4865" max="4865" width="4.140625" style="13" customWidth="1"/>
    <col min="4866" max="4866" width="4.85546875" style="13" customWidth="1"/>
    <col min="4867" max="4867" width="5" style="13" customWidth="1"/>
    <col min="4868" max="4876" width="4.140625" style="13" customWidth="1"/>
    <col min="4877" max="4877" width="4.42578125" style="13" customWidth="1"/>
    <col min="4878" max="4879" width="4.140625" style="13" customWidth="1"/>
    <col min="4880" max="4880" width="1.42578125" style="13" customWidth="1"/>
    <col min="4881" max="4885" width="3" style="13" customWidth="1"/>
    <col min="4886" max="4886" width="2.140625" style="13" customWidth="1"/>
    <col min="4887" max="4887" width="0" style="13" hidden="1" customWidth="1"/>
    <col min="4888" max="4894" width="4" style="13"/>
    <col min="4895" max="4895" width="6.140625" style="13" bestFit="1" customWidth="1"/>
    <col min="4896" max="4896" width="4" style="13"/>
    <col min="4897" max="4897" width="6.140625" style="13" bestFit="1" customWidth="1"/>
    <col min="4898" max="5120" width="4" style="13"/>
    <col min="5121" max="5121" width="4.140625" style="13" customWidth="1"/>
    <col min="5122" max="5122" width="4.85546875" style="13" customWidth="1"/>
    <col min="5123" max="5123" width="5" style="13" customWidth="1"/>
    <col min="5124" max="5132" width="4.140625" style="13" customWidth="1"/>
    <col min="5133" max="5133" width="4.42578125" style="13" customWidth="1"/>
    <col min="5134" max="5135" width="4.140625" style="13" customWidth="1"/>
    <col min="5136" max="5136" width="1.42578125" style="13" customWidth="1"/>
    <col min="5137" max="5141" width="3" style="13" customWidth="1"/>
    <col min="5142" max="5142" width="2.140625" style="13" customWidth="1"/>
    <col min="5143" max="5143" width="0" style="13" hidden="1" customWidth="1"/>
    <col min="5144" max="5150" width="4" style="13"/>
    <col min="5151" max="5151" width="6.140625" style="13" bestFit="1" customWidth="1"/>
    <col min="5152" max="5152" width="4" style="13"/>
    <col min="5153" max="5153" width="6.140625" style="13" bestFit="1" customWidth="1"/>
    <col min="5154" max="5376" width="4" style="13"/>
    <col min="5377" max="5377" width="4.140625" style="13" customWidth="1"/>
    <col min="5378" max="5378" width="4.85546875" style="13" customWidth="1"/>
    <col min="5379" max="5379" width="5" style="13" customWidth="1"/>
    <col min="5380" max="5388" width="4.140625" style="13" customWidth="1"/>
    <col min="5389" max="5389" width="4.42578125" style="13" customWidth="1"/>
    <col min="5390" max="5391" width="4.140625" style="13" customWidth="1"/>
    <col min="5392" max="5392" width="1.42578125" style="13" customWidth="1"/>
    <col min="5393" max="5397" width="3" style="13" customWidth="1"/>
    <col min="5398" max="5398" width="2.140625" style="13" customWidth="1"/>
    <col min="5399" max="5399" width="0" style="13" hidden="1" customWidth="1"/>
    <col min="5400" max="5406" width="4" style="13"/>
    <col min="5407" max="5407" width="6.140625" style="13" bestFit="1" customWidth="1"/>
    <col min="5408" max="5408" width="4" style="13"/>
    <col min="5409" max="5409" width="6.140625" style="13" bestFit="1" customWidth="1"/>
    <col min="5410" max="5632" width="4" style="13"/>
    <col min="5633" max="5633" width="4.140625" style="13" customWidth="1"/>
    <col min="5634" max="5634" width="4.85546875" style="13" customWidth="1"/>
    <col min="5635" max="5635" width="5" style="13" customWidth="1"/>
    <col min="5636" max="5644" width="4.140625" style="13" customWidth="1"/>
    <col min="5645" max="5645" width="4.42578125" style="13" customWidth="1"/>
    <col min="5646" max="5647" width="4.140625" style="13" customWidth="1"/>
    <col min="5648" max="5648" width="1.42578125" style="13" customWidth="1"/>
    <col min="5649" max="5653" width="3" style="13" customWidth="1"/>
    <col min="5654" max="5654" width="2.140625" style="13" customWidth="1"/>
    <col min="5655" max="5655" width="0" style="13" hidden="1" customWidth="1"/>
    <col min="5656" max="5662" width="4" style="13"/>
    <col min="5663" max="5663" width="6.140625" style="13" bestFit="1" customWidth="1"/>
    <col min="5664" max="5664" width="4" style="13"/>
    <col min="5665" max="5665" width="6.140625" style="13" bestFit="1" customWidth="1"/>
    <col min="5666" max="5888" width="4" style="13"/>
    <col min="5889" max="5889" width="4.140625" style="13" customWidth="1"/>
    <col min="5890" max="5890" width="4.85546875" style="13" customWidth="1"/>
    <col min="5891" max="5891" width="5" style="13" customWidth="1"/>
    <col min="5892" max="5900" width="4.140625" style="13" customWidth="1"/>
    <col min="5901" max="5901" width="4.42578125" style="13" customWidth="1"/>
    <col min="5902" max="5903" width="4.140625" style="13" customWidth="1"/>
    <col min="5904" max="5904" width="1.42578125" style="13" customWidth="1"/>
    <col min="5905" max="5909" width="3" style="13" customWidth="1"/>
    <col min="5910" max="5910" width="2.140625" style="13" customWidth="1"/>
    <col min="5911" max="5911" width="0" style="13" hidden="1" customWidth="1"/>
    <col min="5912" max="5918" width="4" style="13"/>
    <col min="5919" max="5919" width="6.140625" style="13" bestFit="1" customWidth="1"/>
    <col min="5920" max="5920" width="4" style="13"/>
    <col min="5921" max="5921" width="6.140625" style="13" bestFit="1" customWidth="1"/>
    <col min="5922" max="6144" width="4" style="13"/>
    <col min="6145" max="6145" width="4.140625" style="13" customWidth="1"/>
    <col min="6146" max="6146" width="4.85546875" style="13" customWidth="1"/>
    <col min="6147" max="6147" width="5" style="13" customWidth="1"/>
    <col min="6148" max="6156" width="4.140625" style="13" customWidth="1"/>
    <col min="6157" max="6157" width="4.42578125" style="13" customWidth="1"/>
    <col min="6158" max="6159" width="4.140625" style="13" customWidth="1"/>
    <col min="6160" max="6160" width="1.42578125" style="13" customWidth="1"/>
    <col min="6161" max="6165" width="3" style="13" customWidth="1"/>
    <col min="6166" max="6166" width="2.140625" style="13" customWidth="1"/>
    <col min="6167" max="6167" width="0" style="13" hidden="1" customWidth="1"/>
    <col min="6168" max="6174" width="4" style="13"/>
    <col min="6175" max="6175" width="6.140625" style="13" bestFit="1" customWidth="1"/>
    <col min="6176" max="6176" width="4" style="13"/>
    <col min="6177" max="6177" width="6.140625" style="13" bestFit="1" customWidth="1"/>
    <col min="6178" max="6400" width="4" style="13"/>
    <col min="6401" max="6401" width="4.140625" style="13" customWidth="1"/>
    <col min="6402" max="6402" width="4.85546875" style="13" customWidth="1"/>
    <col min="6403" max="6403" width="5" style="13" customWidth="1"/>
    <col min="6404" max="6412" width="4.140625" style="13" customWidth="1"/>
    <col min="6413" max="6413" width="4.42578125" style="13" customWidth="1"/>
    <col min="6414" max="6415" width="4.140625" style="13" customWidth="1"/>
    <col min="6416" max="6416" width="1.42578125" style="13" customWidth="1"/>
    <col min="6417" max="6421" width="3" style="13" customWidth="1"/>
    <col min="6422" max="6422" width="2.140625" style="13" customWidth="1"/>
    <col min="6423" max="6423" width="0" style="13" hidden="1" customWidth="1"/>
    <col min="6424" max="6430" width="4" style="13"/>
    <col min="6431" max="6431" width="6.140625" style="13" bestFit="1" customWidth="1"/>
    <col min="6432" max="6432" width="4" style="13"/>
    <col min="6433" max="6433" width="6.140625" style="13" bestFit="1" customWidth="1"/>
    <col min="6434" max="6656" width="4" style="13"/>
    <col min="6657" max="6657" width="4.140625" style="13" customWidth="1"/>
    <col min="6658" max="6658" width="4.85546875" style="13" customWidth="1"/>
    <col min="6659" max="6659" width="5" style="13" customWidth="1"/>
    <col min="6660" max="6668" width="4.140625" style="13" customWidth="1"/>
    <col min="6669" max="6669" width="4.42578125" style="13" customWidth="1"/>
    <col min="6670" max="6671" width="4.140625" style="13" customWidth="1"/>
    <col min="6672" max="6672" width="1.42578125" style="13" customWidth="1"/>
    <col min="6673" max="6677" width="3" style="13" customWidth="1"/>
    <col min="6678" max="6678" width="2.140625" style="13" customWidth="1"/>
    <col min="6679" max="6679" width="0" style="13" hidden="1" customWidth="1"/>
    <col min="6680" max="6686" width="4" style="13"/>
    <col min="6687" max="6687" width="6.140625" style="13" bestFit="1" customWidth="1"/>
    <col min="6688" max="6688" width="4" style="13"/>
    <col min="6689" max="6689" width="6.140625" style="13" bestFit="1" customWidth="1"/>
    <col min="6690" max="6912" width="4" style="13"/>
    <col min="6913" max="6913" width="4.140625" style="13" customWidth="1"/>
    <col min="6914" max="6914" width="4.85546875" style="13" customWidth="1"/>
    <col min="6915" max="6915" width="5" style="13" customWidth="1"/>
    <col min="6916" max="6924" width="4.140625" style="13" customWidth="1"/>
    <col min="6925" max="6925" width="4.42578125" style="13" customWidth="1"/>
    <col min="6926" max="6927" width="4.140625" style="13" customWidth="1"/>
    <col min="6928" max="6928" width="1.42578125" style="13" customWidth="1"/>
    <col min="6929" max="6933" width="3" style="13" customWidth="1"/>
    <col min="6934" max="6934" width="2.140625" style="13" customWidth="1"/>
    <col min="6935" max="6935" width="0" style="13" hidden="1" customWidth="1"/>
    <col min="6936" max="6942" width="4" style="13"/>
    <col min="6943" max="6943" width="6.140625" style="13" bestFit="1" customWidth="1"/>
    <col min="6944" max="6944" width="4" style="13"/>
    <col min="6945" max="6945" width="6.140625" style="13" bestFit="1" customWidth="1"/>
    <col min="6946" max="7168" width="4" style="13"/>
    <col min="7169" max="7169" width="4.140625" style="13" customWidth="1"/>
    <col min="7170" max="7170" width="4.85546875" style="13" customWidth="1"/>
    <col min="7171" max="7171" width="5" style="13" customWidth="1"/>
    <col min="7172" max="7180" width="4.140625" style="13" customWidth="1"/>
    <col min="7181" max="7181" width="4.42578125" style="13" customWidth="1"/>
    <col min="7182" max="7183" width="4.140625" style="13" customWidth="1"/>
    <col min="7184" max="7184" width="1.42578125" style="13" customWidth="1"/>
    <col min="7185" max="7189" width="3" style="13" customWidth="1"/>
    <col min="7190" max="7190" width="2.140625" style="13" customWidth="1"/>
    <col min="7191" max="7191" width="0" style="13" hidden="1" customWidth="1"/>
    <col min="7192" max="7198" width="4" style="13"/>
    <col min="7199" max="7199" width="6.140625" style="13" bestFit="1" customWidth="1"/>
    <col min="7200" max="7200" width="4" style="13"/>
    <col min="7201" max="7201" width="6.140625" style="13" bestFit="1" customWidth="1"/>
    <col min="7202" max="7424" width="4" style="13"/>
    <col min="7425" max="7425" width="4.140625" style="13" customWidth="1"/>
    <col min="7426" max="7426" width="4.85546875" style="13" customWidth="1"/>
    <col min="7427" max="7427" width="5" style="13" customWidth="1"/>
    <col min="7428" max="7436" width="4.140625" style="13" customWidth="1"/>
    <col min="7437" max="7437" width="4.42578125" style="13" customWidth="1"/>
    <col min="7438" max="7439" width="4.140625" style="13" customWidth="1"/>
    <col min="7440" max="7440" width="1.42578125" style="13" customWidth="1"/>
    <col min="7441" max="7445" width="3" style="13" customWidth="1"/>
    <col min="7446" max="7446" width="2.140625" style="13" customWidth="1"/>
    <col min="7447" max="7447" width="0" style="13" hidden="1" customWidth="1"/>
    <col min="7448" max="7454" width="4" style="13"/>
    <col min="7455" max="7455" width="6.140625" style="13" bestFit="1" customWidth="1"/>
    <col min="7456" max="7456" width="4" style="13"/>
    <col min="7457" max="7457" width="6.140625" style="13" bestFit="1" customWidth="1"/>
    <col min="7458" max="7680" width="4" style="13"/>
    <col min="7681" max="7681" width="4.140625" style="13" customWidth="1"/>
    <col min="7682" max="7682" width="4.85546875" style="13" customWidth="1"/>
    <col min="7683" max="7683" width="5" style="13" customWidth="1"/>
    <col min="7684" max="7692" width="4.140625" style="13" customWidth="1"/>
    <col min="7693" max="7693" width="4.42578125" style="13" customWidth="1"/>
    <col min="7694" max="7695" width="4.140625" style="13" customWidth="1"/>
    <col min="7696" max="7696" width="1.42578125" style="13" customWidth="1"/>
    <col min="7697" max="7701" width="3" style="13" customWidth="1"/>
    <col min="7702" max="7702" width="2.140625" style="13" customWidth="1"/>
    <col min="7703" max="7703" width="0" style="13" hidden="1" customWidth="1"/>
    <col min="7704" max="7710" width="4" style="13"/>
    <col min="7711" max="7711" width="6.140625" style="13" bestFit="1" customWidth="1"/>
    <col min="7712" max="7712" width="4" style="13"/>
    <col min="7713" max="7713" width="6.140625" style="13" bestFit="1" customWidth="1"/>
    <col min="7714" max="7936" width="4" style="13"/>
    <col min="7937" max="7937" width="4.140625" style="13" customWidth="1"/>
    <col min="7938" max="7938" width="4.85546875" style="13" customWidth="1"/>
    <col min="7939" max="7939" width="5" style="13" customWidth="1"/>
    <col min="7940" max="7948" width="4.140625" style="13" customWidth="1"/>
    <col min="7949" max="7949" width="4.42578125" style="13" customWidth="1"/>
    <col min="7950" max="7951" width="4.140625" style="13" customWidth="1"/>
    <col min="7952" max="7952" width="1.42578125" style="13" customWidth="1"/>
    <col min="7953" max="7957" width="3" style="13" customWidth="1"/>
    <col min="7958" max="7958" width="2.140625" style="13" customWidth="1"/>
    <col min="7959" max="7959" width="0" style="13" hidden="1" customWidth="1"/>
    <col min="7960" max="7966" width="4" style="13"/>
    <col min="7967" max="7967" width="6.140625" style="13" bestFit="1" customWidth="1"/>
    <col min="7968" max="7968" width="4" style="13"/>
    <col min="7969" max="7969" width="6.140625" style="13" bestFit="1" customWidth="1"/>
    <col min="7970" max="8192" width="4" style="13"/>
    <col min="8193" max="8193" width="4.140625" style="13" customWidth="1"/>
    <col min="8194" max="8194" width="4.85546875" style="13" customWidth="1"/>
    <col min="8195" max="8195" width="5" style="13" customWidth="1"/>
    <col min="8196" max="8204" width="4.140625" style="13" customWidth="1"/>
    <col min="8205" max="8205" width="4.42578125" style="13" customWidth="1"/>
    <col min="8206" max="8207" width="4.140625" style="13" customWidth="1"/>
    <col min="8208" max="8208" width="1.42578125" style="13" customWidth="1"/>
    <col min="8209" max="8213" width="3" style="13" customWidth="1"/>
    <col min="8214" max="8214" width="2.140625" style="13" customWidth="1"/>
    <col min="8215" max="8215" width="0" style="13" hidden="1" customWidth="1"/>
    <col min="8216" max="8222" width="4" style="13"/>
    <col min="8223" max="8223" width="6.140625" style="13" bestFit="1" customWidth="1"/>
    <col min="8224" max="8224" width="4" style="13"/>
    <col min="8225" max="8225" width="6.140625" style="13" bestFit="1" customWidth="1"/>
    <col min="8226" max="8448" width="4" style="13"/>
    <col min="8449" max="8449" width="4.140625" style="13" customWidth="1"/>
    <col min="8450" max="8450" width="4.85546875" style="13" customWidth="1"/>
    <col min="8451" max="8451" width="5" style="13" customWidth="1"/>
    <col min="8452" max="8460" width="4.140625" style="13" customWidth="1"/>
    <col min="8461" max="8461" width="4.42578125" style="13" customWidth="1"/>
    <col min="8462" max="8463" width="4.140625" style="13" customWidth="1"/>
    <col min="8464" max="8464" width="1.42578125" style="13" customWidth="1"/>
    <col min="8465" max="8469" width="3" style="13" customWidth="1"/>
    <col min="8470" max="8470" width="2.140625" style="13" customWidth="1"/>
    <col min="8471" max="8471" width="0" style="13" hidden="1" customWidth="1"/>
    <col min="8472" max="8478" width="4" style="13"/>
    <col min="8479" max="8479" width="6.140625" style="13" bestFit="1" customWidth="1"/>
    <col min="8480" max="8480" width="4" style="13"/>
    <col min="8481" max="8481" width="6.140625" style="13" bestFit="1" customWidth="1"/>
    <col min="8482" max="8704" width="4" style="13"/>
    <col min="8705" max="8705" width="4.140625" style="13" customWidth="1"/>
    <col min="8706" max="8706" width="4.85546875" style="13" customWidth="1"/>
    <col min="8707" max="8707" width="5" style="13" customWidth="1"/>
    <col min="8708" max="8716" width="4.140625" style="13" customWidth="1"/>
    <col min="8717" max="8717" width="4.42578125" style="13" customWidth="1"/>
    <col min="8718" max="8719" width="4.140625" style="13" customWidth="1"/>
    <col min="8720" max="8720" width="1.42578125" style="13" customWidth="1"/>
    <col min="8721" max="8725" width="3" style="13" customWidth="1"/>
    <col min="8726" max="8726" width="2.140625" style="13" customWidth="1"/>
    <col min="8727" max="8727" width="0" style="13" hidden="1" customWidth="1"/>
    <col min="8728" max="8734" width="4" style="13"/>
    <col min="8735" max="8735" width="6.140625" style="13" bestFit="1" customWidth="1"/>
    <col min="8736" max="8736" width="4" style="13"/>
    <col min="8737" max="8737" width="6.140625" style="13" bestFit="1" customWidth="1"/>
    <col min="8738" max="8960" width="4" style="13"/>
    <col min="8961" max="8961" width="4.140625" style="13" customWidth="1"/>
    <col min="8962" max="8962" width="4.85546875" style="13" customWidth="1"/>
    <col min="8963" max="8963" width="5" style="13" customWidth="1"/>
    <col min="8964" max="8972" width="4.140625" style="13" customWidth="1"/>
    <col min="8973" max="8973" width="4.42578125" style="13" customWidth="1"/>
    <col min="8974" max="8975" width="4.140625" style="13" customWidth="1"/>
    <col min="8976" max="8976" width="1.42578125" style="13" customWidth="1"/>
    <col min="8977" max="8981" width="3" style="13" customWidth="1"/>
    <col min="8982" max="8982" width="2.140625" style="13" customWidth="1"/>
    <col min="8983" max="8983" width="0" style="13" hidden="1" customWidth="1"/>
    <col min="8984" max="8990" width="4" style="13"/>
    <col min="8991" max="8991" width="6.140625" style="13" bestFit="1" customWidth="1"/>
    <col min="8992" max="8992" width="4" style="13"/>
    <col min="8993" max="8993" width="6.140625" style="13" bestFit="1" customWidth="1"/>
    <col min="8994" max="9216" width="4" style="13"/>
    <col min="9217" max="9217" width="4.140625" style="13" customWidth="1"/>
    <col min="9218" max="9218" width="4.85546875" style="13" customWidth="1"/>
    <col min="9219" max="9219" width="5" style="13" customWidth="1"/>
    <col min="9220" max="9228" width="4.140625" style="13" customWidth="1"/>
    <col min="9229" max="9229" width="4.42578125" style="13" customWidth="1"/>
    <col min="9230" max="9231" width="4.140625" style="13" customWidth="1"/>
    <col min="9232" max="9232" width="1.42578125" style="13" customWidth="1"/>
    <col min="9233" max="9237" width="3" style="13" customWidth="1"/>
    <col min="9238" max="9238" width="2.140625" style="13" customWidth="1"/>
    <col min="9239" max="9239" width="0" style="13" hidden="1" customWidth="1"/>
    <col min="9240" max="9246" width="4" style="13"/>
    <col min="9247" max="9247" width="6.140625" style="13" bestFit="1" customWidth="1"/>
    <col min="9248" max="9248" width="4" style="13"/>
    <col min="9249" max="9249" width="6.140625" style="13" bestFit="1" customWidth="1"/>
    <col min="9250" max="9472" width="4" style="13"/>
    <col min="9473" max="9473" width="4.140625" style="13" customWidth="1"/>
    <col min="9474" max="9474" width="4.85546875" style="13" customWidth="1"/>
    <col min="9475" max="9475" width="5" style="13" customWidth="1"/>
    <col min="9476" max="9484" width="4.140625" style="13" customWidth="1"/>
    <col min="9485" max="9485" width="4.42578125" style="13" customWidth="1"/>
    <col min="9486" max="9487" width="4.140625" style="13" customWidth="1"/>
    <col min="9488" max="9488" width="1.42578125" style="13" customWidth="1"/>
    <col min="9489" max="9493" width="3" style="13" customWidth="1"/>
    <col min="9494" max="9494" width="2.140625" style="13" customWidth="1"/>
    <col min="9495" max="9495" width="0" style="13" hidden="1" customWidth="1"/>
    <col min="9496" max="9502" width="4" style="13"/>
    <col min="9503" max="9503" width="6.140625" style="13" bestFit="1" customWidth="1"/>
    <col min="9504" max="9504" width="4" style="13"/>
    <col min="9505" max="9505" width="6.140625" style="13" bestFit="1" customWidth="1"/>
    <col min="9506" max="9728" width="4" style="13"/>
    <col min="9729" max="9729" width="4.140625" style="13" customWidth="1"/>
    <col min="9730" max="9730" width="4.85546875" style="13" customWidth="1"/>
    <col min="9731" max="9731" width="5" style="13" customWidth="1"/>
    <col min="9732" max="9740" width="4.140625" style="13" customWidth="1"/>
    <col min="9741" max="9741" width="4.42578125" style="13" customWidth="1"/>
    <col min="9742" max="9743" width="4.140625" style="13" customWidth="1"/>
    <col min="9744" max="9744" width="1.42578125" style="13" customWidth="1"/>
    <col min="9745" max="9749" width="3" style="13" customWidth="1"/>
    <col min="9750" max="9750" width="2.140625" style="13" customWidth="1"/>
    <col min="9751" max="9751" width="0" style="13" hidden="1" customWidth="1"/>
    <col min="9752" max="9758" width="4" style="13"/>
    <col min="9759" max="9759" width="6.140625" style="13" bestFit="1" customWidth="1"/>
    <col min="9760" max="9760" width="4" style="13"/>
    <col min="9761" max="9761" width="6.140625" style="13" bestFit="1" customWidth="1"/>
    <col min="9762" max="9984" width="4" style="13"/>
    <col min="9985" max="9985" width="4.140625" style="13" customWidth="1"/>
    <col min="9986" max="9986" width="4.85546875" style="13" customWidth="1"/>
    <col min="9987" max="9987" width="5" style="13" customWidth="1"/>
    <col min="9988" max="9996" width="4.140625" style="13" customWidth="1"/>
    <col min="9997" max="9997" width="4.42578125" style="13" customWidth="1"/>
    <col min="9998" max="9999" width="4.140625" style="13" customWidth="1"/>
    <col min="10000" max="10000" width="1.42578125" style="13" customWidth="1"/>
    <col min="10001" max="10005" width="3" style="13" customWidth="1"/>
    <col min="10006" max="10006" width="2.140625" style="13" customWidth="1"/>
    <col min="10007" max="10007" width="0" style="13" hidden="1" customWidth="1"/>
    <col min="10008" max="10014" width="4" style="13"/>
    <col min="10015" max="10015" width="6.140625" style="13" bestFit="1" customWidth="1"/>
    <col min="10016" max="10016" width="4" style="13"/>
    <col min="10017" max="10017" width="6.140625" style="13" bestFit="1" customWidth="1"/>
    <col min="10018" max="10240" width="4" style="13"/>
    <col min="10241" max="10241" width="4.140625" style="13" customWidth="1"/>
    <col min="10242" max="10242" width="4.85546875" style="13" customWidth="1"/>
    <col min="10243" max="10243" width="5" style="13" customWidth="1"/>
    <col min="10244" max="10252" width="4.140625" style="13" customWidth="1"/>
    <col min="10253" max="10253" width="4.42578125" style="13" customWidth="1"/>
    <col min="10254" max="10255" width="4.140625" style="13" customWidth="1"/>
    <col min="10256" max="10256" width="1.42578125" style="13" customWidth="1"/>
    <col min="10257" max="10261" width="3" style="13" customWidth="1"/>
    <col min="10262" max="10262" width="2.140625" style="13" customWidth="1"/>
    <col min="10263" max="10263" width="0" style="13" hidden="1" customWidth="1"/>
    <col min="10264" max="10270" width="4" style="13"/>
    <col min="10271" max="10271" width="6.140625" style="13" bestFit="1" customWidth="1"/>
    <col min="10272" max="10272" width="4" style="13"/>
    <col min="10273" max="10273" width="6.140625" style="13" bestFit="1" customWidth="1"/>
    <col min="10274" max="10496" width="4" style="13"/>
    <col min="10497" max="10497" width="4.140625" style="13" customWidth="1"/>
    <col min="10498" max="10498" width="4.85546875" style="13" customWidth="1"/>
    <col min="10499" max="10499" width="5" style="13" customWidth="1"/>
    <col min="10500" max="10508" width="4.140625" style="13" customWidth="1"/>
    <col min="10509" max="10509" width="4.42578125" style="13" customWidth="1"/>
    <col min="10510" max="10511" width="4.140625" style="13" customWidth="1"/>
    <col min="10512" max="10512" width="1.42578125" style="13" customWidth="1"/>
    <col min="10513" max="10517" width="3" style="13" customWidth="1"/>
    <col min="10518" max="10518" width="2.140625" style="13" customWidth="1"/>
    <col min="10519" max="10519" width="0" style="13" hidden="1" customWidth="1"/>
    <col min="10520" max="10526" width="4" style="13"/>
    <col min="10527" max="10527" width="6.140625" style="13" bestFit="1" customWidth="1"/>
    <col min="10528" max="10528" width="4" style="13"/>
    <col min="10529" max="10529" width="6.140625" style="13" bestFit="1" customWidth="1"/>
    <col min="10530" max="10752" width="4" style="13"/>
    <col min="10753" max="10753" width="4.140625" style="13" customWidth="1"/>
    <col min="10754" max="10754" width="4.85546875" style="13" customWidth="1"/>
    <col min="10755" max="10755" width="5" style="13" customWidth="1"/>
    <col min="10756" max="10764" width="4.140625" style="13" customWidth="1"/>
    <col min="10765" max="10765" width="4.42578125" style="13" customWidth="1"/>
    <col min="10766" max="10767" width="4.140625" style="13" customWidth="1"/>
    <col min="10768" max="10768" width="1.42578125" style="13" customWidth="1"/>
    <col min="10769" max="10773" width="3" style="13" customWidth="1"/>
    <col min="10774" max="10774" width="2.140625" style="13" customWidth="1"/>
    <col min="10775" max="10775" width="0" style="13" hidden="1" customWidth="1"/>
    <col min="10776" max="10782" width="4" style="13"/>
    <col min="10783" max="10783" width="6.140625" style="13" bestFit="1" customWidth="1"/>
    <col min="10784" max="10784" width="4" style="13"/>
    <col min="10785" max="10785" width="6.140625" style="13" bestFit="1" customWidth="1"/>
    <col min="10786" max="11008" width="4" style="13"/>
    <col min="11009" max="11009" width="4.140625" style="13" customWidth="1"/>
    <col min="11010" max="11010" width="4.85546875" style="13" customWidth="1"/>
    <col min="11011" max="11011" width="5" style="13" customWidth="1"/>
    <col min="11012" max="11020" width="4.140625" style="13" customWidth="1"/>
    <col min="11021" max="11021" width="4.42578125" style="13" customWidth="1"/>
    <col min="11022" max="11023" width="4.140625" style="13" customWidth="1"/>
    <col min="11024" max="11024" width="1.42578125" style="13" customWidth="1"/>
    <col min="11025" max="11029" width="3" style="13" customWidth="1"/>
    <col min="11030" max="11030" width="2.140625" style="13" customWidth="1"/>
    <col min="11031" max="11031" width="0" style="13" hidden="1" customWidth="1"/>
    <col min="11032" max="11038" width="4" style="13"/>
    <col min="11039" max="11039" width="6.140625" style="13" bestFit="1" customWidth="1"/>
    <col min="11040" max="11040" width="4" style="13"/>
    <col min="11041" max="11041" width="6.140625" style="13" bestFit="1" customWidth="1"/>
    <col min="11042" max="11264" width="4" style="13"/>
    <col min="11265" max="11265" width="4.140625" style="13" customWidth="1"/>
    <col min="11266" max="11266" width="4.85546875" style="13" customWidth="1"/>
    <col min="11267" max="11267" width="5" style="13" customWidth="1"/>
    <col min="11268" max="11276" width="4.140625" style="13" customWidth="1"/>
    <col min="11277" max="11277" width="4.42578125" style="13" customWidth="1"/>
    <col min="11278" max="11279" width="4.140625" style="13" customWidth="1"/>
    <col min="11280" max="11280" width="1.42578125" style="13" customWidth="1"/>
    <col min="11281" max="11285" width="3" style="13" customWidth="1"/>
    <col min="11286" max="11286" width="2.140625" style="13" customWidth="1"/>
    <col min="11287" max="11287" width="0" style="13" hidden="1" customWidth="1"/>
    <col min="11288" max="11294" width="4" style="13"/>
    <col min="11295" max="11295" width="6.140625" style="13" bestFit="1" customWidth="1"/>
    <col min="11296" max="11296" width="4" style="13"/>
    <col min="11297" max="11297" width="6.140625" style="13" bestFit="1" customWidth="1"/>
    <col min="11298" max="11520" width="4" style="13"/>
    <col min="11521" max="11521" width="4.140625" style="13" customWidth="1"/>
    <col min="11522" max="11522" width="4.85546875" style="13" customWidth="1"/>
    <col min="11523" max="11523" width="5" style="13" customWidth="1"/>
    <col min="11524" max="11532" width="4.140625" style="13" customWidth="1"/>
    <col min="11533" max="11533" width="4.42578125" style="13" customWidth="1"/>
    <col min="11534" max="11535" width="4.140625" style="13" customWidth="1"/>
    <col min="11536" max="11536" width="1.42578125" style="13" customWidth="1"/>
    <col min="11537" max="11541" width="3" style="13" customWidth="1"/>
    <col min="11542" max="11542" width="2.140625" style="13" customWidth="1"/>
    <col min="11543" max="11543" width="0" style="13" hidden="1" customWidth="1"/>
    <col min="11544" max="11550" width="4" style="13"/>
    <col min="11551" max="11551" width="6.140625" style="13" bestFit="1" customWidth="1"/>
    <col min="11552" max="11552" width="4" style="13"/>
    <col min="11553" max="11553" width="6.140625" style="13" bestFit="1" customWidth="1"/>
    <col min="11554" max="11776" width="4" style="13"/>
    <col min="11777" max="11777" width="4.140625" style="13" customWidth="1"/>
    <col min="11778" max="11778" width="4.85546875" style="13" customWidth="1"/>
    <col min="11779" max="11779" width="5" style="13" customWidth="1"/>
    <col min="11780" max="11788" width="4.140625" style="13" customWidth="1"/>
    <col min="11789" max="11789" width="4.42578125" style="13" customWidth="1"/>
    <col min="11790" max="11791" width="4.140625" style="13" customWidth="1"/>
    <col min="11792" max="11792" width="1.42578125" style="13" customWidth="1"/>
    <col min="11793" max="11797" width="3" style="13" customWidth="1"/>
    <col min="11798" max="11798" width="2.140625" style="13" customWidth="1"/>
    <col min="11799" max="11799" width="0" style="13" hidden="1" customWidth="1"/>
    <col min="11800" max="11806" width="4" style="13"/>
    <col min="11807" max="11807" width="6.140625" style="13" bestFit="1" customWidth="1"/>
    <col min="11808" max="11808" width="4" style="13"/>
    <col min="11809" max="11809" width="6.140625" style="13" bestFit="1" customWidth="1"/>
    <col min="11810" max="12032" width="4" style="13"/>
    <col min="12033" max="12033" width="4.140625" style="13" customWidth="1"/>
    <col min="12034" max="12034" width="4.85546875" style="13" customWidth="1"/>
    <col min="12035" max="12035" width="5" style="13" customWidth="1"/>
    <col min="12036" max="12044" width="4.140625" style="13" customWidth="1"/>
    <col min="12045" max="12045" width="4.42578125" style="13" customWidth="1"/>
    <col min="12046" max="12047" width="4.140625" style="13" customWidth="1"/>
    <col min="12048" max="12048" width="1.42578125" style="13" customWidth="1"/>
    <col min="12049" max="12053" width="3" style="13" customWidth="1"/>
    <col min="12054" max="12054" width="2.140625" style="13" customWidth="1"/>
    <col min="12055" max="12055" width="0" style="13" hidden="1" customWidth="1"/>
    <col min="12056" max="12062" width="4" style="13"/>
    <col min="12063" max="12063" width="6.140625" style="13" bestFit="1" customWidth="1"/>
    <col min="12064" max="12064" width="4" style="13"/>
    <col min="12065" max="12065" width="6.140625" style="13" bestFit="1" customWidth="1"/>
    <col min="12066" max="12288" width="4" style="13"/>
    <col min="12289" max="12289" width="4.140625" style="13" customWidth="1"/>
    <col min="12290" max="12290" width="4.85546875" style="13" customWidth="1"/>
    <col min="12291" max="12291" width="5" style="13" customWidth="1"/>
    <col min="12292" max="12300" width="4.140625" style="13" customWidth="1"/>
    <col min="12301" max="12301" width="4.42578125" style="13" customWidth="1"/>
    <col min="12302" max="12303" width="4.140625" style="13" customWidth="1"/>
    <col min="12304" max="12304" width="1.42578125" style="13" customWidth="1"/>
    <col min="12305" max="12309" width="3" style="13" customWidth="1"/>
    <col min="12310" max="12310" width="2.140625" style="13" customWidth="1"/>
    <col min="12311" max="12311" width="0" style="13" hidden="1" customWidth="1"/>
    <col min="12312" max="12318" width="4" style="13"/>
    <col min="12319" max="12319" width="6.140625" style="13" bestFit="1" customWidth="1"/>
    <col min="12320" max="12320" width="4" style="13"/>
    <col min="12321" max="12321" width="6.140625" style="13" bestFit="1" customWidth="1"/>
    <col min="12322" max="12544" width="4" style="13"/>
    <col min="12545" max="12545" width="4.140625" style="13" customWidth="1"/>
    <col min="12546" max="12546" width="4.85546875" style="13" customWidth="1"/>
    <col min="12547" max="12547" width="5" style="13" customWidth="1"/>
    <col min="12548" max="12556" width="4.140625" style="13" customWidth="1"/>
    <col min="12557" max="12557" width="4.42578125" style="13" customWidth="1"/>
    <col min="12558" max="12559" width="4.140625" style="13" customWidth="1"/>
    <col min="12560" max="12560" width="1.42578125" style="13" customWidth="1"/>
    <col min="12561" max="12565" width="3" style="13" customWidth="1"/>
    <col min="12566" max="12566" width="2.140625" style="13" customWidth="1"/>
    <col min="12567" max="12567" width="0" style="13" hidden="1" customWidth="1"/>
    <col min="12568" max="12574" width="4" style="13"/>
    <col min="12575" max="12575" width="6.140625" style="13" bestFit="1" customWidth="1"/>
    <col min="12576" max="12576" width="4" style="13"/>
    <col min="12577" max="12577" width="6.140625" style="13" bestFit="1" customWidth="1"/>
    <col min="12578" max="12800" width="4" style="13"/>
    <col min="12801" max="12801" width="4.140625" style="13" customWidth="1"/>
    <col min="12802" max="12802" width="4.85546875" style="13" customWidth="1"/>
    <col min="12803" max="12803" width="5" style="13" customWidth="1"/>
    <col min="12804" max="12812" width="4.140625" style="13" customWidth="1"/>
    <col min="12813" max="12813" width="4.42578125" style="13" customWidth="1"/>
    <col min="12814" max="12815" width="4.140625" style="13" customWidth="1"/>
    <col min="12816" max="12816" width="1.42578125" style="13" customWidth="1"/>
    <col min="12817" max="12821" width="3" style="13" customWidth="1"/>
    <col min="12822" max="12822" width="2.140625" style="13" customWidth="1"/>
    <col min="12823" max="12823" width="0" style="13" hidden="1" customWidth="1"/>
    <col min="12824" max="12830" width="4" style="13"/>
    <col min="12831" max="12831" width="6.140625" style="13" bestFit="1" customWidth="1"/>
    <col min="12832" max="12832" width="4" style="13"/>
    <col min="12833" max="12833" width="6.140625" style="13" bestFit="1" customWidth="1"/>
    <col min="12834" max="13056" width="4" style="13"/>
    <col min="13057" max="13057" width="4.140625" style="13" customWidth="1"/>
    <col min="13058" max="13058" width="4.85546875" style="13" customWidth="1"/>
    <col min="13059" max="13059" width="5" style="13" customWidth="1"/>
    <col min="13060" max="13068" width="4.140625" style="13" customWidth="1"/>
    <col min="13069" max="13069" width="4.42578125" style="13" customWidth="1"/>
    <col min="13070" max="13071" width="4.140625" style="13" customWidth="1"/>
    <col min="13072" max="13072" width="1.42578125" style="13" customWidth="1"/>
    <col min="13073" max="13077" width="3" style="13" customWidth="1"/>
    <col min="13078" max="13078" width="2.140625" style="13" customWidth="1"/>
    <col min="13079" max="13079" width="0" style="13" hidden="1" customWidth="1"/>
    <col min="13080" max="13086" width="4" style="13"/>
    <col min="13087" max="13087" width="6.140625" style="13" bestFit="1" customWidth="1"/>
    <col min="13088" max="13088" width="4" style="13"/>
    <col min="13089" max="13089" width="6.140625" style="13" bestFit="1" customWidth="1"/>
    <col min="13090" max="13312" width="4" style="13"/>
    <col min="13313" max="13313" width="4.140625" style="13" customWidth="1"/>
    <col min="13314" max="13314" width="4.85546875" style="13" customWidth="1"/>
    <col min="13315" max="13315" width="5" style="13" customWidth="1"/>
    <col min="13316" max="13324" width="4.140625" style="13" customWidth="1"/>
    <col min="13325" max="13325" width="4.42578125" style="13" customWidth="1"/>
    <col min="13326" max="13327" width="4.140625" style="13" customWidth="1"/>
    <col min="13328" max="13328" width="1.42578125" style="13" customWidth="1"/>
    <col min="13329" max="13333" width="3" style="13" customWidth="1"/>
    <col min="13334" max="13334" width="2.140625" style="13" customWidth="1"/>
    <col min="13335" max="13335" width="0" style="13" hidden="1" customWidth="1"/>
    <col min="13336" max="13342" width="4" style="13"/>
    <col min="13343" max="13343" width="6.140625" style="13" bestFit="1" customWidth="1"/>
    <col min="13344" max="13344" width="4" style="13"/>
    <col min="13345" max="13345" width="6.140625" style="13" bestFit="1" customWidth="1"/>
    <col min="13346" max="13568" width="4" style="13"/>
    <col min="13569" max="13569" width="4.140625" style="13" customWidth="1"/>
    <col min="13570" max="13570" width="4.85546875" style="13" customWidth="1"/>
    <col min="13571" max="13571" width="5" style="13" customWidth="1"/>
    <col min="13572" max="13580" width="4.140625" style="13" customWidth="1"/>
    <col min="13581" max="13581" width="4.42578125" style="13" customWidth="1"/>
    <col min="13582" max="13583" width="4.140625" style="13" customWidth="1"/>
    <col min="13584" max="13584" width="1.42578125" style="13" customWidth="1"/>
    <col min="13585" max="13589" width="3" style="13" customWidth="1"/>
    <col min="13590" max="13590" width="2.140625" style="13" customWidth="1"/>
    <col min="13591" max="13591" width="0" style="13" hidden="1" customWidth="1"/>
    <col min="13592" max="13598" width="4" style="13"/>
    <col min="13599" max="13599" width="6.140625" style="13" bestFit="1" customWidth="1"/>
    <col min="13600" max="13600" width="4" style="13"/>
    <col min="13601" max="13601" width="6.140625" style="13" bestFit="1" customWidth="1"/>
    <col min="13602" max="13824" width="4" style="13"/>
    <col min="13825" max="13825" width="4.140625" style="13" customWidth="1"/>
    <col min="13826" max="13826" width="4.85546875" style="13" customWidth="1"/>
    <col min="13827" max="13827" width="5" style="13" customWidth="1"/>
    <col min="13828" max="13836" width="4.140625" style="13" customWidth="1"/>
    <col min="13837" max="13837" width="4.42578125" style="13" customWidth="1"/>
    <col min="13838" max="13839" width="4.140625" style="13" customWidth="1"/>
    <col min="13840" max="13840" width="1.42578125" style="13" customWidth="1"/>
    <col min="13841" max="13845" width="3" style="13" customWidth="1"/>
    <col min="13846" max="13846" width="2.140625" style="13" customWidth="1"/>
    <col min="13847" max="13847" width="0" style="13" hidden="1" customWidth="1"/>
    <col min="13848" max="13854" width="4" style="13"/>
    <col min="13855" max="13855" width="6.140625" style="13" bestFit="1" customWidth="1"/>
    <col min="13856" max="13856" width="4" style="13"/>
    <col min="13857" max="13857" width="6.140625" style="13" bestFit="1" customWidth="1"/>
    <col min="13858" max="14080" width="4" style="13"/>
    <col min="14081" max="14081" width="4.140625" style="13" customWidth="1"/>
    <col min="14082" max="14082" width="4.85546875" style="13" customWidth="1"/>
    <col min="14083" max="14083" width="5" style="13" customWidth="1"/>
    <col min="14084" max="14092" width="4.140625" style="13" customWidth="1"/>
    <col min="14093" max="14093" width="4.42578125" style="13" customWidth="1"/>
    <col min="14094" max="14095" width="4.140625" style="13" customWidth="1"/>
    <col min="14096" max="14096" width="1.42578125" style="13" customWidth="1"/>
    <col min="14097" max="14101" width="3" style="13" customWidth="1"/>
    <col min="14102" max="14102" width="2.140625" style="13" customWidth="1"/>
    <col min="14103" max="14103" width="0" style="13" hidden="1" customWidth="1"/>
    <col min="14104" max="14110" width="4" style="13"/>
    <col min="14111" max="14111" width="6.140625" style="13" bestFit="1" customWidth="1"/>
    <col min="14112" max="14112" width="4" style="13"/>
    <col min="14113" max="14113" width="6.140625" style="13" bestFit="1" customWidth="1"/>
    <col min="14114" max="14336" width="4" style="13"/>
    <col min="14337" max="14337" width="4.140625" style="13" customWidth="1"/>
    <col min="14338" max="14338" width="4.85546875" style="13" customWidth="1"/>
    <col min="14339" max="14339" width="5" style="13" customWidth="1"/>
    <col min="14340" max="14348" width="4.140625" style="13" customWidth="1"/>
    <col min="14349" max="14349" width="4.42578125" style="13" customWidth="1"/>
    <col min="14350" max="14351" width="4.140625" style="13" customWidth="1"/>
    <col min="14352" max="14352" width="1.42578125" style="13" customWidth="1"/>
    <col min="14353" max="14357" width="3" style="13" customWidth="1"/>
    <col min="14358" max="14358" width="2.140625" style="13" customWidth="1"/>
    <col min="14359" max="14359" width="0" style="13" hidden="1" customWidth="1"/>
    <col min="14360" max="14366" width="4" style="13"/>
    <col min="14367" max="14367" width="6.140625" style="13" bestFit="1" customWidth="1"/>
    <col min="14368" max="14368" width="4" style="13"/>
    <col min="14369" max="14369" width="6.140625" style="13" bestFit="1" customWidth="1"/>
    <col min="14370" max="14592" width="4" style="13"/>
    <col min="14593" max="14593" width="4.140625" style="13" customWidth="1"/>
    <col min="14594" max="14594" width="4.85546875" style="13" customWidth="1"/>
    <col min="14595" max="14595" width="5" style="13" customWidth="1"/>
    <col min="14596" max="14604" width="4.140625" style="13" customWidth="1"/>
    <col min="14605" max="14605" width="4.42578125" style="13" customWidth="1"/>
    <col min="14606" max="14607" width="4.140625" style="13" customWidth="1"/>
    <col min="14608" max="14608" width="1.42578125" style="13" customWidth="1"/>
    <col min="14609" max="14613" width="3" style="13" customWidth="1"/>
    <col min="14614" max="14614" width="2.140625" style="13" customWidth="1"/>
    <col min="14615" max="14615" width="0" style="13" hidden="1" customWidth="1"/>
    <col min="14616" max="14622" width="4" style="13"/>
    <col min="14623" max="14623" width="6.140625" style="13" bestFit="1" customWidth="1"/>
    <col min="14624" max="14624" width="4" style="13"/>
    <col min="14625" max="14625" width="6.140625" style="13" bestFit="1" customWidth="1"/>
    <col min="14626" max="14848" width="4" style="13"/>
    <col min="14849" max="14849" width="4.140625" style="13" customWidth="1"/>
    <col min="14850" max="14850" width="4.85546875" style="13" customWidth="1"/>
    <col min="14851" max="14851" width="5" style="13" customWidth="1"/>
    <col min="14852" max="14860" width="4.140625" style="13" customWidth="1"/>
    <col min="14861" max="14861" width="4.42578125" style="13" customWidth="1"/>
    <col min="14862" max="14863" width="4.140625" style="13" customWidth="1"/>
    <col min="14864" max="14864" width="1.42578125" style="13" customWidth="1"/>
    <col min="14865" max="14869" width="3" style="13" customWidth="1"/>
    <col min="14870" max="14870" width="2.140625" style="13" customWidth="1"/>
    <col min="14871" max="14871" width="0" style="13" hidden="1" customWidth="1"/>
    <col min="14872" max="14878" width="4" style="13"/>
    <col min="14879" max="14879" width="6.140625" style="13" bestFit="1" customWidth="1"/>
    <col min="14880" max="14880" width="4" style="13"/>
    <col min="14881" max="14881" width="6.140625" style="13" bestFit="1" customWidth="1"/>
    <col min="14882" max="15104" width="4" style="13"/>
    <col min="15105" max="15105" width="4.140625" style="13" customWidth="1"/>
    <col min="15106" max="15106" width="4.85546875" style="13" customWidth="1"/>
    <col min="15107" max="15107" width="5" style="13" customWidth="1"/>
    <col min="15108" max="15116" width="4.140625" style="13" customWidth="1"/>
    <col min="15117" max="15117" width="4.42578125" style="13" customWidth="1"/>
    <col min="15118" max="15119" width="4.140625" style="13" customWidth="1"/>
    <col min="15120" max="15120" width="1.42578125" style="13" customWidth="1"/>
    <col min="15121" max="15125" width="3" style="13" customWidth="1"/>
    <col min="15126" max="15126" width="2.140625" style="13" customWidth="1"/>
    <col min="15127" max="15127" width="0" style="13" hidden="1" customWidth="1"/>
    <col min="15128" max="15134" width="4" style="13"/>
    <col min="15135" max="15135" width="6.140625" style="13" bestFit="1" customWidth="1"/>
    <col min="15136" max="15136" width="4" style="13"/>
    <col min="15137" max="15137" width="6.140625" style="13" bestFit="1" customWidth="1"/>
    <col min="15138" max="15360" width="4" style="13"/>
    <col min="15361" max="15361" width="4.140625" style="13" customWidth="1"/>
    <col min="15362" max="15362" width="4.85546875" style="13" customWidth="1"/>
    <col min="15363" max="15363" width="5" style="13" customWidth="1"/>
    <col min="15364" max="15372" width="4.140625" style="13" customWidth="1"/>
    <col min="15373" max="15373" width="4.42578125" style="13" customWidth="1"/>
    <col min="15374" max="15375" width="4.140625" style="13" customWidth="1"/>
    <col min="15376" max="15376" width="1.42578125" style="13" customWidth="1"/>
    <col min="15377" max="15381" width="3" style="13" customWidth="1"/>
    <col min="15382" max="15382" width="2.140625" style="13" customWidth="1"/>
    <col min="15383" max="15383" width="0" style="13" hidden="1" customWidth="1"/>
    <col min="15384" max="15390" width="4" style="13"/>
    <col min="15391" max="15391" width="6.140625" style="13" bestFit="1" customWidth="1"/>
    <col min="15392" max="15392" width="4" style="13"/>
    <col min="15393" max="15393" width="6.140625" style="13" bestFit="1" customWidth="1"/>
    <col min="15394" max="15616" width="4" style="13"/>
    <col min="15617" max="15617" width="4.140625" style="13" customWidth="1"/>
    <col min="15618" max="15618" width="4.85546875" style="13" customWidth="1"/>
    <col min="15619" max="15619" width="5" style="13" customWidth="1"/>
    <col min="15620" max="15628" width="4.140625" style="13" customWidth="1"/>
    <col min="15629" max="15629" width="4.42578125" style="13" customWidth="1"/>
    <col min="15630" max="15631" width="4.140625" style="13" customWidth="1"/>
    <col min="15632" max="15632" width="1.42578125" style="13" customWidth="1"/>
    <col min="15633" max="15637" width="3" style="13" customWidth="1"/>
    <col min="15638" max="15638" width="2.140625" style="13" customWidth="1"/>
    <col min="15639" max="15639" width="0" style="13" hidden="1" customWidth="1"/>
    <col min="15640" max="15646" width="4" style="13"/>
    <col min="15647" max="15647" width="6.140625" style="13" bestFit="1" customWidth="1"/>
    <col min="15648" max="15648" width="4" style="13"/>
    <col min="15649" max="15649" width="6.140625" style="13" bestFit="1" customWidth="1"/>
    <col min="15650" max="15872" width="4" style="13"/>
    <col min="15873" max="15873" width="4.140625" style="13" customWidth="1"/>
    <col min="15874" max="15874" width="4.85546875" style="13" customWidth="1"/>
    <col min="15875" max="15875" width="5" style="13" customWidth="1"/>
    <col min="15876" max="15884" width="4.140625" style="13" customWidth="1"/>
    <col min="15885" max="15885" width="4.42578125" style="13" customWidth="1"/>
    <col min="15886" max="15887" width="4.140625" style="13" customWidth="1"/>
    <col min="15888" max="15888" width="1.42578125" style="13" customWidth="1"/>
    <col min="15889" max="15893" width="3" style="13" customWidth="1"/>
    <col min="15894" max="15894" width="2.140625" style="13" customWidth="1"/>
    <col min="15895" max="15895" width="0" style="13" hidden="1" customWidth="1"/>
    <col min="15896" max="15902" width="4" style="13"/>
    <col min="15903" max="15903" width="6.140625" style="13" bestFit="1" customWidth="1"/>
    <col min="15904" max="15904" width="4" style="13"/>
    <col min="15905" max="15905" width="6.140625" style="13" bestFit="1" customWidth="1"/>
    <col min="15906" max="16128" width="4" style="13"/>
    <col min="16129" max="16129" width="4.140625" style="13" customWidth="1"/>
    <col min="16130" max="16130" width="4.85546875" style="13" customWidth="1"/>
    <col min="16131" max="16131" width="5" style="13" customWidth="1"/>
    <col min="16132" max="16140" width="4.140625" style="13" customWidth="1"/>
    <col min="16141" max="16141" width="4.42578125" style="13" customWidth="1"/>
    <col min="16142" max="16143" width="4.140625" style="13" customWidth="1"/>
    <col min="16144" max="16144" width="1.42578125" style="13" customWidth="1"/>
    <col min="16145" max="16149" width="3" style="13" customWidth="1"/>
    <col min="16150" max="16150" width="2.140625" style="13" customWidth="1"/>
    <col min="16151" max="16151" width="0" style="13" hidden="1" customWidth="1"/>
    <col min="16152" max="16158" width="4" style="13"/>
    <col min="16159" max="16159" width="6.140625" style="13" bestFit="1" customWidth="1"/>
    <col min="16160" max="16160" width="4" style="13"/>
    <col min="16161" max="16161" width="6.140625" style="13" bestFit="1" customWidth="1"/>
    <col min="16162" max="16384" width="4" style="13"/>
  </cols>
  <sheetData>
    <row r="1" spans="1:23" ht="40.5" customHeight="1" x14ac:dyDescent="0.2">
      <c r="A1" s="158" t="s">
        <v>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s="2" customFormat="1" ht="8.2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5.75" customHeight="1" x14ac:dyDescent="0.2">
      <c r="A3" s="159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</row>
    <row r="4" spans="1:23" s="2" customFormat="1" ht="8.25" customHeight="1" thickBo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  <c r="N4" s="108"/>
      <c r="O4" s="108"/>
      <c r="P4" s="108"/>
      <c r="Q4" s="108"/>
      <c r="R4" s="108"/>
      <c r="S4" s="108"/>
      <c r="T4" s="108"/>
      <c r="U4" s="108"/>
      <c r="V4" s="106"/>
      <c r="W4" s="106"/>
    </row>
    <row r="5" spans="1:23" ht="16.5" customHeight="1" thickBot="1" x14ac:dyDescent="0.25">
      <c r="A5" s="3">
        <v>1</v>
      </c>
      <c r="B5" s="162" t="s">
        <v>30</v>
      </c>
      <c r="C5" s="163"/>
      <c r="D5" s="164">
        <v>111111111111</v>
      </c>
      <c r="E5" s="165"/>
      <c r="F5" s="165"/>
      <c r="G5" s="165"/>
      <c r="H5" s="165"/>
      <c r="I5" s="165"/>
      <c r="J5" s="166"/>
      <c r="K5" s="167"/>
      <c r="L5" s="116"/>
      <c r="M5" s="22"/>
      <c r="N5" s="23"/>
      <c r="O5" s="168"/>
      <c r="P5" s="168"/>
      <c r="Q5" s="168"/>
      <c r="R5" s="168"/>
      <c r="S5" s="168"/>
      <c r="T5" s="168"/>
      <c r="U5" s="168"/>
      <c r="V5" s="169"/>
      <c r="W5" s="169"/>
    </row>
    <row r="6" spans="1:23" s="2" customFormat="1" ht="8.25" customHeight="1" thickBo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9"/>
      <c r="N6" s="109"/>
      <c r="O6" s="109"/>
      <c r="P6" s="109"/>
      <c r="Q6" s="109"/>
      <c r="R6" s="109"/>
      <c r="S6" s="109"/>
      <c r="T6" s="109"/>
      <c r="U6" s="109"/>
      <c r="V6" s="106"/>
      <c r="W6" s="106"/>
    </row>
    <row r="7" spans="1:23" ht="13.5" thickBot="1" x14ac:dyDescent="0.25">
      <c r="A7" s="3">
        <v>2</v>
      </c>
      <c r="B7" s="170" t="s">
        <v>1</v>
      </c>
      <c r="C7" s="171"/>
      <c r="D7" s="171"/>
      <c r="E7" s="171"/>
      <c r="F7" s="171"/>
      <c r="G7" s="172" t="s">
        <v>229</v>
      </c>
      <c r="H7" s="173"/>
      <c r="I7" s="173"/>
      <c r="J7" s="174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1:23" s="2" customFormat="1" ht="8.25" customHeight="1" thickBo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 ht="27" customHeight="1" thickBot="1" x14ac:dyDescent="0.25">
      <c r="A9" s="3">
        <v>3</v>
      </c>
      <c r="B9" s="170" t="s">
        <v>2</v>
      </c>
      <c r="C9" s="171"/>
      <c r="D9" s="171"/>
      <c r="E9" s="171"/>
      <c r="F9" s="171"/>
      <c r="G9" s="176" t="s">
        <v>225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8"/>
    </row>
    <row r="10" spans="1:23" s="2" customFormat="1" ht="8.25" customHeight="1" thickBot="1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8"/>
      <c r="T10" s="106"/>
      <c r="U10" s="108"/>
      <c r="V10" s="106"/>
      <c r="W10" s="106"/>
    </row>
    <row r="11" spans="1:23" ht="13.5" thickBot="1" x14ac:dyDescent="0.25">
      <c r="A11" s="24">
        <v>4</v>
      </c>
      <c r="B11" s="25" t="s">
        <v>227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6" t="s">
        <v>3</v>
      </c>
      <c r="O11" s="26"/>
      <c r="P11" s="26"/>
      <c r="Q11" s="26"/>
      <c r="R11" s="26"/>
      <c r="S11" s="27"/>
      <c r="T11" s="26"/>
      <c r="U11" s="179" t="s">
        <v>4</v>
      </c>
      <c r="V11" s="180"/>
      <c r="W11" s="28" t="s">
        <v>5</v>
      </c>
    </row>
    <row r="12" spans="1:23" s="2" customFormat="1" ht="8.25" customHeight="1" thickBot="1" x14ac:dyDescent="0.25">
      <c r="A12" s="106"/>
      <c r="B12" s="106"/>
      <c r="C12" s="106"/>
      <c r="D12" s="108"/>
      <c r="E12" s="106"/>
      <c r="F12" s="106"/>
      <c r="G12" s="106"/>
      <c r="H12" s="108"/>
      <c r="I12" s="106"/>
      <c r="J12" s="108"/>
      <c r="K12" s="106"/>
      <c r="L12" s="106"/>
      <c r="M12" s="108"/>
      <c r="N12" s="106"/>
      <c r="O12" s="108"/>
      <c r="P12" s="106"/>
      <c r="Q12" s="106"/>
      <c r="R12" s="108"/>
      <c r="S12" s="109"/>
      <c r="T12" s="106"/>
      <c r="U12" s="109"/>
      <c r="V12" s="108"/>
      <c r="W12" s="108"/>
    </row>
    <row r="13" spans="1:23" ht="13.5" thickBot="1" x14ac:dyDescent="0.25">
      <c r="A13" s="26"/>
      <c r="B13" s="26"/>
      <c r="C13" s="26"/>
      <c r="D13" s="26"/>
      <c r="E13" s="26"/>
      <c r="F13" s="26" t="s">
        <v>6</v>
      </c>
      <c r="G13" s="26"/>
      <c r="H13" s="22"/>
      <c r="I13" s="26"/>
      <c r="J13" s="27"/>
      <c r="K13" s="26" t="s">
        <v>7</v>
      </c>
      <c r="L13" s="26"/>
      <c r="M13" s="22"/>
      <c r="N13" s="26"/>
      <c r="O13" s="27"/>
      <c r="P13" s="26"/>
      <c r="Q13" s="26"/>
      <c r="R13" s="29"/>
      <c r="S13" s="30" t="s">
        <v>8</v>
      </c>
      <c r="T13" s="30"/>
      <c r="U13" s="30"/>
      <c r="V13" s="31"/>
      <c r="W13" s="32"/>
    </row>
    <row r="14" spans="1:23" s="2" customFormat="1" ht="8.25" customHeight="1" thickBot="1" x14ac:dyDescent="0.25">
      <c r="A14" s="106"/>
      <c r="B14" s="106"/>
      <c r="C14" s="106"/>
      <c r="D14" s="109"/>
      <c r="E14" s="106"/>
      <c r="F14" s="106"/>
      <c r="G14" s="106"/>
      <c r="H14" s="109"/>
      <c r="I14" s="106"/>
      <c r="J14" s="109"/>
      <c r="K14" s="106"/>
      <c r="L14" s="106"/>
      <c r="M14" s="109"/>
      <c r="N14" s="106"/>
      <c r="O14" s="109"/>
      <c r="P14" s="106"/>
      <c r="Q14" s="106"/>
      <c r="R14" s="109"/>
      <c r="S14" s="106"/>
      <c r="T14" s="106"/>
      <c r="U14" s="106"/>
      <c r="V14" s="109"/>
      <c r="W14" s="109"/>
    </row>
    <row r="15" spans="1:23" ht="54.75" customHeight="1" thickBot="1" x14ac:dyDescent="0.25">
      <c r="A15" s="3">
        <v>5</v>
      </c>
      <c r="B15" s="148" t="s">
        <v>29</v>
      </c>
      <c r="C15" s="149"/>
      <c r="D15" s="149"/>
      <c r="E15" s="149"/>
      <c r="F15" s="149"/>
      <c r="G15" s="149"/>
      <c r="H15" s="149"/>
      <c r="I15" s="150"/>
      <c r="J15" s="33" t="s">
        <v>9</v>
      </c>
      <c r="K15" s="151" t="s">
        <v>10</v>
      </c>
      <c r="L15" s="132"/>
      <c r="M15" s="152"/>
      <c r="N15" s="153"/>
      <c r="O15" s="154"/>
      <c r="P15" s="34"/>
      <c r="Q15" s="35" t="s">
        <v>11</v>
      </c>
      <c r="R15" s="155" t="s">
        <v>12</v>
      </c>
      <c r="S15" s="156"/>
      <c r="T15" s="157"/>
      <c r="U15" s="157"/>
      <c r="V15" s="157"/>
      <c r="W15" s="157"/>
    </row>
    <row r="16" spans="1:23" s="2" customFormat="1" ht="8.25" customHeight="1" thickBo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3" s="17" customFormat="1" ht="17.25" customHeight="1" thickBot="1" x14ac:dyDescent="0.3">
      <c r="A17" s="36">
        <v>6</v>
      </c>
      <c r="B17" s="143" t="s">
        <v>34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37"/>
    </row>
    <row r="18" spans="1:23" s="2" customFormat="1" ht="8.25" customHeight="1" thickBot="1" x14ac:dyDescent="0.25">
      <c r="A18" s="106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6"/>
    </row>
    <row r="19" spans="1:23" ht="44.25" customHeight="1" thickBot="1" x14ac:dyDescent="0.25">
      <c r="A19" s="38" t="s">
        <v>9</v>
      </c>
      <c r="B19" s="145" t="s">
        <v>35</v>
      </c>
      <c r="C19" s="146"/>
      <c r="D19" s="146"/>
      <c r="E19" s="146"/>
      <c r="F19" s="146"/>
      <c r="G19" s="146"/>
      <c r="H19" s="146"/>
      <c r="I19" s="146"/>
      <c r="J19" s="146"/>
      <c r="K19" s="146"/>
      <c r="L19" s="39"/>
      <c r="M19" s="38" t="s">
        <v>11</v>
      </c>
      <c r="N19" s="145" t="s">
        <v>36</v>
      </c>
      <c r="O19" s="146"/>
      <c r="P19" s="146"/>
      <c r="Q19" s="146"/>
      <c r="R19" s="146"/>
      <c r="S19" s="146"/>
      <c r="T19" s="146"/>
      <c r="U19" s="146"/>
      <c r="V19" s="147"/>
      <c r="W19" s="40"/>
    </row>
    <row r="20" spans="1:23" s="2" customFormat="1" ht="8.25" customHeight="1" thickBot="1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6"/>
    </row>
    <row r="21" spans="1:23" ht="80.25" customHeight="1" thickBot="1" x14ac:dyDescent="0.25">
      <c r="A21" s="38" t="s">
        <v>37</v>
      </c>
      <c r="B21" s="145" t="s">
        <v>38</v>
      </c>
      <c r="C21" s="146"/>
      <c r="D21" s="146"/>
      <c r="E21" s="146"/>
      <c r="F21" s="146"/>
      <c r="G21" s="146"/>
      <c r="H21" s="146"/>
      <c r="I21" s="146"/>
      <c r="J21" s="146"/>
      <c r="K21" s="147"/>
      <c r="L21" s="39"/>
      <c r="M21" s="38" t="s">
        <v>26</v>
      </c>
      <c r="N21" s="145" t="s">
        <v>39</v>
      </c>
      <c r="O21" s="146"/>
      <c r="P21" s="146"/>
      <c r="Q21" s="146"/>
      <c r="R21" s="146"/>
      <c r="S21" s="146"/>
      <c r="T21" s="146"/>
      <c r="U21" s="146"/>
      <c r="V21" s="147"/>
      <c r="W21" s="40"/>
    </row>
    <row r="22" spans="1:23" s="2" customFormat="1" ht="8.25" customHeight="1" thickBot="1" x14ac:dyDescent="0.25">
      <c r="A22" s="106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6"/>
    </row>
    <row r="23" spans="1:23" ht="54.75" customHeight="1" thickBot="1" x14ac:dyDescent="0.25">
      <c r="A23" s="3">
        <v>7</v>
      </c>
      <c r="B23" s="148" t="s">
        <v>40</v>
      </c>
      <c r="C23" s="149"/>
      <c r="D23" s="149"/>
      <c r="E23" s="149"/>
      <c r="F23" s="149"/>
      <c r="G23" s="149"/>
      <c r="H23" s="149"/>
      <c r="I23" s="150"/>
      <c r="J23" s="33" t="s">
        <v>9</v>
      </c>
      <c r="K23" s="151" t="s">
        <v>10</v>
      </c>
      <c r="L23" s="132"/>
      <c r="M23" s="152"/>
      <c r="N23" s="153"/>
      <c r="O23" s="154"/>
      <c r="P23" s="34"/>
      <c r="Q23" s="35" t="s">
        <v>11</v>
      </c>
      <c r="R23" s="155" t="s">
        <v>12</v>
      </c>
      <c r="S23" s="156"/>
      <c r="T23" s="157"/>
      <c r="U23" s="157"/>
      <c r="V23" s="157"/>
      <c r="W23" s="157"/>
    </row>
    <row r="24" spans="1:23" s="2" customFormat="1" ht="8.25" customHeight="1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</row>
    <row r="25" spans="1:23" s="2" customFormat="1" ht="8.25" customHeight="1" thickBot="1" x14ac:dyDescent="0.25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5"/>
    </row>
    <row r="26" spans="1:23" ht="21" customHeight="1" thickBot="1" x14ac:dyDescent="0.25">
      <c r="A26" s="3">
        <v>8</v>
      </c>
      <c r="B26" s="136" t="s">
        <v>13</v>
      </c>
      <c r="C26" s="137"/>
      <c r="D26" s="138" t="s">
        <v>14</v>
      </c>
      <c r="E26" s="139"/>
      <c r="F26" s="140"/>
      <c r="H26" s="3">
        <v>9</v>
      </c>
      <c r="I26" s="141" t="s">
        <v>228</v>
      </c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</row>
    <row r="27" spans="1:23" s="2" customFormat="1" ht="8.25" customHeight="1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23" ht="16.5" customHeight="1" x14ac:dyDescent="0.2">
      <c r="A28" s="41" t="s">
        <v>15</v>
      </c>
      <c r="B28" s="41" t="s">
        <v>16</v>
      </c>
      <c r="C28" s="41" t="s">
        <v>17</v>
      </c>
      <c r="D28" s="42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s="2" customFormat="1" ht="8.25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7"/>
      <c r="P29" s="107"/>
      <c r="Q29" s="107"/>
      <c r="R29" s="107"/>
      <c r="S29" s="107"/>
      <c r="T29" s="109"/>
      <c r="U29" s="109"/>
      <c r="V29" s="107"/>
      <c r="W29" s="109"/>
    </row>
    <row r="30" spans="1:23" s="2" customFormat="1" ht="8.25" customHeight="1" thickBot="1" x14ac:dyDescent="0.25">
      <c r="A30" s="106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23.25" customHeight="1" thickBot="1" x14ac:dyDescent="0.25">
      <c r="A31" s="44">
        <v>10</v>
      </c>
      <c r="B31" s="128" t="s">
        <v>44</v>
      </c>
      <c r="C31" s="129"/>
      <c r="D31" s="130"/>
      <c r="E31" s="33" t="s">
        <v>9</v>
      </c>
      <c r="F31" s="120" t="s">
        <v>41</v>
      </c>
      <c r="G31" s="121"/>
      <c r="H31" s="122"/>
      <c r="I31" s="123"/>
      <c r="J31" s="123"/>
      <c r="K31" s="124"/>
      <c r="L31" s="33" t="s">
        <v>11</v>
      </c>
      <c r="M31" s="120" t="s">
        <v>42</v>
      </c>
      <c r="N31" s="125"/>
      <c r="O31" s="122"/>
      <c r="P31" s="123"/>
      <c r="Q31" s="123"/>
      <c r="R31" s="124"/>
      <c r="S31" s="33" t="s">
        <v>37</v>
      </c>
      <c r="T31" s="120" t="s">
        <v>43</v>
      </c>
      <c r="U31" s="125"/>
      <c r="V31" s="126"/>
      <c r="W31" s="127"/>
    </row>
    <row r="32" spans="1:23" s="2" customFormat="1" ht="8.25" customHeight="1" thickBot="1" x14ac:dyDescent="0.25">
      <c r="A32" s="106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</row>
    <row r="33" spans="1:23" s="17" customFormat="1" ht="18.75" customHeight="1" thickBot="1" x14ac:dyDescent="0.3">
      <c r="A33" s="110" t="s">
        <v>45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</row>
    <row r="34" spans="1:23" s="2" customFormat="1" ht="8.25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1:23" x14ac:dyDescent="0.2">
      <c r="A35" s="131" t="s">
        <v>18</v>
      </c>
      <c r="B35" s="131"/>
      <c r="C35" s="132" t="s">
        <v>19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1:23" ht="17.25" customHeight="1" x14ac:dyDescent="0.2">
      <c r="A36" s="98" t="s">
        <v>46</v>
      </c>
      <c r="B36" s="99"/>
      <c r="C36" s="100" t="s">
        <v>47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Q36" s="103">
        <f>'700.001.'!T86</f>
        <v>0</v>
      </c>
      <c r="R36" s="104"/>
      <c r="S36" s="104"/>
      <c r="T36" s="104"/>
      <c r="U36" s="104"/>
      <c r="V36" s="104"/>
      <c r="W36" s="105"/>
    </row>
    <row r="37" spans="1:23" s="2" customFormat="1" ht="8.25" customHeight="1" thickBot="1" x14ac:dyDescent="0.25">
      <c r="A37" s="106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6"/>
      <c r="R37" s="106"/>
      <c r="S37" s="106"/>
      <c r="T37" s="106"/>
      <c r="U37" s="106"/>
      <c r="V37" s="106"/>
      <c r="W37" s="106"/>
    </row>
    <row r="38" spans="1:23" s="17" customFormat="1" ht="18.75" customHeight="1" thickBot="1" x14ac:dyDescent="0.3">
      <c r="A38" s="110" t="s">
        <v>48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</row>
    <row r="39" spans="1:23" ht="24" customHeight="1" x14ac:dyDescent="0.2">
      <c r="A39" s="98" t="s">
        <v>49</v>
      </c>
      <c r="B39" s="99"/>
      <c r="C39" s="100" t="s">
        <v>50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  <c r="Q39" s="103">
        <f>'700.002'!AR15</f>
        <v>0</v>
      </c>
      <c r="R39" s="104"/>
      <c r="S39" s="104"/>
      <c r="T39" s="104"/>
      <c r="U39" s="104"/>
      <c r="V39" s="104"/>
      <c r="W39" s="105"/>
    </row>
    <row r="40" spans="1:23" ht="9.9499999999999993" customHeight="1" x14ac:dyDescent="0.2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24" customHeight="1" x14ac:dyDescent="0.2">
      <c r="A41" s="98" t="s">
        <v>51</v>
      </c>
      <c r="B41" s="99"/>
      <c r="C41" s="100" t="s">
        <v>53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181"/>
      <c r="R41" s="182"/>
      <c r="S41" s="183"/>
      <c r="T41" s="45"/>
      <c r="U41" s="45"/>
      <c r="V41" s="45"/>
      <c r="W41" s="45"/>
    </row>
    <row r="42" spans="1:23" ht="9.9499999999999993" customHeight="1" x14ac:dyDescent="0.2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</row>
    <row r="43" spans="1:23" ht="24" customHeight="1" x14ac:dyDescent="0.2">
      <c r="A43" s="98" t="s">
        <v>52</v>
      </c>
      <c r="B43" s="99"/>
      <c r="C43" s="100" t="s">
        <v>54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3"/>
      <c r="R43" s="104"/>
      <c r="S43" s="104"/>
      <c r="T43" s="104"/>
      <c r="U43" s="104"/>
      <c r="V43" s="104"/>
      <c r="W43" s="105"/>
    </row>
    <row r="44" spans="1:23" ht="9.9499999999999993" customHeight="1" thickBot="1" x14ac:dyDescent="0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</row>
    <row r="45" spans="1:23" s="17" customFormat="1" ht="18.75" customHeight="1" thickBot="1" x14ac:dyDescent="0.3">
      <c r="A45" s="110" t="s">
        <v>55</v>
      </c>
      <c r="B45" s="111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</row>
    <row r="46" spans="1:23" ht="24" customHeight="1" x14ac:dyDescent="0.2">
      <c r="A46" s="98" t="s">
        <v>58</v>
      </c>
      <c r="B46" s="99"/>
      <c r="C46" s="100" t="s">
        <v>47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  <c r="Q46" s="119"/>
      <c r="R46" s="119"/>
      <c r="S46" s="119"/>
      <c r="T46" s="119"/>
      <c r="U46" s="119"/>
      <c r="V46" s="119"/>
      <c r="W46" s="119"/>
    </row>
    <row r="47" spans="1:23" ht="9.9499999999999993" customHeight="1" x14ac:dyDescent="0.2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</row>
    <row r="48" spans="1:23" ht="18.75" customHeight="1" x14ac:dyDescent="0.2">
      <c r="A48" s="46"/>
      <c r="B48" s="47" t="s">
        <v>20</v>
      </c>
      <c r="C48" s="184" t="s">
        <v>56</v>
      </c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6"/>
      <c r="Q48" s="103">
        <f>'НР имущество'!E29</f>
        <v>0</v>
      </c>
      <c r="R48" s="104"/>
      <c r="S48" s="104"/>
      <c r="T48" s="104"/>
      <c r="U48" s="104"/>
      <c r="V48" s="104"/>
      <c r="W48" s="105"/>
    </row>
    <row r="49" spans="1:23" ht="9.9499999999999993" customHeight="1" x14ac:dyDescent="0.2">
      <c r="A49" s="116" t="s">
        <v>21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29.25" customHeight="1" x14ac:dyDescent="0.2">
      <c r="A50" s="46"/>
      <c r="B50" s="47" t="s">
        <v>22</v>
      </c>
      <c r="C50" s="187" t="s">
        <v>57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9"/>
      <c r="Q50" s="190"/>
      <c r="R50" s="191"/>
      <c r="S50" s="191"/>
      <c r="T50" s="191"/>
      <c r="U50" s="191"/>
      <c r="V50" s="191"/>
      <c r="W50" s="192"/>
    </row>
    <row r="51" spans="1:23" ht="9.9499999999999993" customHeight="1" x14ac:dyDescent="0.2">
      <c r="A51" s="116" t="s">
        <v>21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</row>
    <row r="52" spans="1:23" ht="18" customHeight="1" x14ac:dyDescent="0.2">
      <c r="A52" s="46"/>
      <c r="B52" s="47" t="s">
        <v>23</v>
      </c>
      <c r="C52" s="184" t="s">
        <v>196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6"/>
      <c r="Q52" s="190"/>
      <c r="R52" s="191"/>
      <c r="S52" s="191"/>
      <c r="T52" s="191"/>
      <c r="U52" s="191"/>
      <c r="V52" s="191"/>
      <c r="W52" s="192"/>
    </row>
    <row r="53" spans="1:23" ht="9.9499999999999993" customHeight="1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</row>
    <row r="54" spans="1:23" ht="24" customHeight="1" x14ac:dyDescent="0.2">
      <c r="A54" s="98" t="s">
        <v>59</v>
      </c>
      <c r="B54" s="99"/>
      <c r="C54" s="100" t="s">
        <v>65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90"/>
      <c r="R54" s="191"/>
      <c r="S54" s="191"/>
      <c r="T54" s="191"/>
      <c r="U54" s="191"/>
      <c r="V54" s="191"/>
      <c r="W54" s="192"/>
    </row>
    <row r="55" spans="1:23" ht="9.9499999999999993" customHeight="1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</row>
    <row r="56" spans="1:23" ht="24" customHeight="1" x14ac:dyDescent="0.2">
      <c r="A56" s="98" t="s">
        <v>60</v>
      </c>
      <c r="B56" s="99"/>
      <c r="C56" s="100" t="s">
        <v>66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3">
        <f>IF(Q48&gt;Q54,Q48-Q54,0)</f>
        <v>0</v>
      </c>
      <c r="R56" s="104"/>
      <c r="S56" s="104"/>
      <c r="T56" s="104"/>
      <c r="U56" s="104"/>
      <c r="V56" s="104"/>
      <c r="W56" s="105"/>
    </row>
    <row r="57" spans="1:23" ht="9.9499999999999993" customHeight="1" x14ac:dyDescent="0.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</row>
    <row r="58" spans="1:23" ht="24" customHeight="1" x14ac:dyDescent="0.2">
      <c r="A58" s="98" t="s">
        <v>61</v>
      </c>
      <c r="B58" s="99"/>
      <c r="C58" s="100" t="s">
        <v>226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3">
        <f>IF(Q54&gt;Q48,Q54-Q48,0)</f>
        <v>0</v>
      </c>
      <c r="R58" s="104"/>
      <c r="S58" s="104"/>
      <c r="T58" s="104"/>
      <c r="U58" s="104"/>
      <c r="V58" s="104"/>
      <c r="W58" s="105"/>
    </row>
    <row r="59" spans="1:23" ht="9.9499999999999993" customHeight="1" x14ac:dyDescent="0.2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</row>
    <row r="60" spans="1:23" ht="24" customHeight="1" x14ac:dyDescent="0.2">
      <c r="A60" s="98" t="s">
        <v>62</v>
      </c>
      <c r="B60" s="99"/>
      <c r="C60" s="100" t="s">
        <v>53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93"/>
      <c r="R60" s="194"/>
      <c r="S60" s="195"/>
      <c r="T60" s="45"/>
      <c r="U60" s="45"/>
      <c r="V60" s="45"/>
      <c r="W60" s="45"/>
    </row>
    <row r="61" spans="1:23" ht="9.9499999999999993" customHeight="1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</row>
    <row r="62" spans="1:23" ht="24" customHeight="1" x14ac:dyDescent="0.2">
      <c r="A62" s="98" t="s">
        <v>63</v>
      </c>
      <c r="B62" s="99"/>
      <c r="C62" s="100" t="s">
        <v>54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2"/>
      <c r="Q62" s="190"/>
      <c r="R62" s="191"/>
      <c r="S62" s="191"/>
      <c r="T62" s="191"/>
      <c r="U62" s="191"/>
      <c r="V62" s="191"/>
      <c r="W62" s="192"/>
    </row>
    <row r="63" spans="1:23" s="2" customFormat="1" ht="8.25" customHeight="1" x14ac:dyDescent="0.2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5"/>
    </row>
    <row r="64" spans="1:23" ht="24" customHeight="1" x14ac:dyDescent="0.2">
      <c r="A64" s="98" t="s">
        <v>64</v>
      </c>
      <c r="B64" s="99"/>
      <c r="C64" s="100" t="s">
        <v>54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2"/>
      <c r="Q64" s="190"/>
      <c r="R64" s="191"/>
      <c r="S64" s="191"/>
      <c r="T64" s="191"/>
      <c r="U64" s="191"/>
      <c r="V64" s="191"/>
      <c r="W64" s="192"/>
    </row>
    <row r="65" spans="1:23" s="2" customFormat="1" ht="8.25" customHeight="1" x14ac:dyDescent="0.2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5"/>
    </row>
    <row r="66" spans="1:23" s="17" customFormat="1" ht="15.6" customHeight="1" x14ac:dyDescent="0.25">
      <c r="A66" s="196" t="s">
        <v>211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8"/>
    </row>
    <row r="67" spans="1:23" s="55" customFormat="1" ht="9.6" customHeight="1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s="55" customFormat="1" ht="25.9" customHeight="1" x14ac:dyDescent="0.25">
      <c r="A68" s="199" t="s">
        <v>212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</row>
    <row r="69" spans="1:23" s="55" customFormat="1" ht="7.9" customHeight="1" x14ac:dyDescent="0.25">
      <c r="A69" s="4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2" customHeight="1" x14ac:dyDescent="0.2">
      <c r="A70" s="200" t="s">
        <v>213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2"/>
    </row>
    <row r="71" spans="1:23" ht="25.9" customHeight="1" x14ac:dyDescent="0.2">
      <c r="A71" s="50"/>
      <c r="B71" s="51"/>
      <c r="C71" s="51"/>
      <c r="D71" s="51"/>
      <c r="E71" s="51"/>
      <c r="F71" s="51"/>
      <c r="G71" s="51"/>
      <c r="H71" s="51"/>
      <c r="I71" s="51"/>
      <c r="J71" s="52"/>
      <c r="K71" s="50"/>
      <c r="L71" s="51"/>
      <c r="M71" s="51"/>
      <c r="N71" s="52"/>
    </row>
    <row r="72" spans="1:23" ht="27" customHeight="1" x14ac:dyDescent="0.2">
      <c r="A72" s="225" t="s">
        <v>214</v>
      </c>
      <c r="B72" s="226"/>
      <c r="C72" s="226"/>
      <c r="D72" s="226"/>
      <c r="E72" s="226"/>
      <c r="F72" s="226"/>
      <c r="G72" s="226"/>
      <c r="H72" s="226"/>
      <c r="I72" s="226"/>
      <c r="J72" s="227"/>
      <c r="K72" s="203" t="s">
        <v>215</v>
      </c>
      <c r="L72" s="204"/>
      <c r="M72" s="204"/>
      <c r="N72" s="205"/>
    </row>
    <row r="73" spans="1:23" x14ac:dyDescent="0.2">
      <c r="T73" s="206" t="s">
        <v>216</v>
      </c>
      <c r="U73" s="206"/>
    </row>
    <row r="74" spans="1:23" x14ac:dyDescent="0.2">
      <c r="A74" s="207" t="s">
        <v>217</v>
      </c>
      <c r="B74" s="208"/>
      <c r="C74" s="211"/>
      <c r="D74" s="212"/>
      <c r="E74" s="213"/>
      <c r="G74" s="207" t="s">
        <v>218</v>
      </c>
      <c r="H74" s="217"/>
      <c r="I74" s="208"/>
      <c r="J74" s="219"/>
      <c r="K74" s="220"/>
      <c r="L74" s="220"/>
      <c r="M74" s="220"/>
      <c r="N74" s="221"/>
      <c r="T74" s="206"/>
      <c r="U74" s="206"/>
    </row>
    <row r="75" spans="1:23" x14ac:dyDescent="0.2">
      <c r="A75" s="209"/>
      <c r="B75" s="210"/>
      <c r="C75" s="214"/>
      <c r="D75" s="215"/>
      <c r="E75" s="216"/>
      <c r="G75" s="209"/>
      <c r="H75" s="218"/>
      <c r="I75" s="210"/>
      <c r="J75" s="222"/>
      <c r="K75" s="223"/>
      <c r="L75" s="223"/>
      <c r="M75" s="223"/>
      <c r="N75" s="224"/>
      <c r="T75" s="206"/>
      <c r="U75" s="206"/>
    </row>
    <row r="76" spans="1:23" x14ac:dyDescent="0.2">
      <c r="C76" s="97" t="s">
        <v>219</v>
      </c>
      <c r="T76" s="206"/>
      <c r="U76" s="206"/>
    </row>
    <row r="77" spans="1:23" x14ac:dyDescent="0.2">
      <c r="T77" s="206"/>
      <c r="U77" s="206"/>
    </row>
    <row r="78" spans="1:23" x14ac:dyDescent="0.2">
      <c r="T78" s="206"/>
      <c r="U78" s="206"/>
    </row>
    <row r="81" spans="1:24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4"/>
      <c r="S81" s="54"/>
      <c r="T81" s="54"/>
      <c r="U81" s="54"/>
      <c r="V81" s="54"/>
      <c r="W81" s="54"/>
    </row>
    <row r="83" spans="1:24" ht="13.15" customHeight="1" x14ac:dyDescent="0.2">
      <c r="A83" s="200" t="s">
        <v>213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2"/>
      <c r="P83" s="207" t="s">
        <v>220</v>
      </c>
      <c r="Q83" s="217"/>
      <c r="R83" s="217"/>
      <c r="S83" s="217"/>
      <c r="T83" s="208"/>
      <c r="U83" s="211"/>
      <c r="V83" s="212"/>
      <c r="W83" s="213"/>
      <c r="X83" s="1"/>
    </row>
    <row r="84" spans="1:24" x14ac:dyDescent="0.2">
      <c r="A84" s="50"/>
      <c r="B84" s="51"/>
      <c r="C84" s="51"/>
      <c r="D84" s="51"/>
      <c r="E84" s="51"/>
      <c r="F84" s="51"/>
      <c r="G84" s="51"/>
      <c r="H84" s="51"/>
      <c r="I84" s="51"/>
      <c r="J84" s="52"/>
      <c r="K84" s="50"/>
      <c r="L84" s="51"/>
      <c r="M84" s="51"/>
      <c r="N84" s="52"/>
      <c r="P84" s="209"/>
      <c r="Q84" s="218"/>
      <c r="R84" s="218"/>
      <c r="S84" s="218"/>
      <c r="T84" s="210"/>
      <c r="U84" s="214"/>
      <c r="V84" s="215"/>
      <c r="W84" s="216"/>
      <c r="X84" s="1"/>
    </row>
    <row r="85" spans="1:24" ht="23.45" customHeight="1" x14ac:dyDescent="0.2">
      <c r="A85" s="225" t="s">
        <v>221</v>
      </c>
      <c r="B85" s="226"/>
      <c r="C85" s="226"/>
      <c r="D85" s="226"/>
      <c r="E85" s="226"/>
      <c r="F85" s="226"/>
      <c r="G85" s="226"/>
      <c r="H85" s="226"/>
      <c r="I85" s="226"/>
      <c r="J85" s="227"/>
      <c r="K85" s="203" t="s">
        <v>215</v>
      </c>
      <c r="L85" s="204"/>
      <c r="M85" s="204"/>
      <c r="N85" s="205"/>
      <c r="Q85" s="13"/>
      <c r="R85" s="13"/>
      <c r="S85" s="13"/>
      <c r="T85" s="13"/>
      <c r="U85" s="97" t="s">
        <v>219</v>
      </c>
      <c r="V85" s="13"/>
      <c r="W85" s="13"/>
      <c r="X85" s="1"/>
    </row>
    <row r="87" spans="1:24" ht="13.15" customHeight="1" x14ac:dyDescent="0.2">
      <c r="A87" s="207" t="s">
        <v>222</v>
      </c>
      <c r="B87" s="217"/>
      <c r="C87" s="208"/>
      <c r="D87" s="219"/>
      <c r="E87" s="220"/>
      <c r="F87" s="220"/>
      <c r="G87" s="220"/>
      <c r="H87" s="221"/>
      <c r="I87" s="1"/>
      <c r="J87" s="1"/>
      <c r="K87" s="1"/>
      <c r="L87" s="1"/>
      <c r="P87" s="207" t="s">
        <v>223</v>
      </c>
      <c r="Q87" s="217"/>
      <c r="R87" s="217"/>
      <c r="S87" s="217"/>
      <c r="T87" s="208"/>
      <c r="U87" s="211"/>
      <c r="V87" s="212"/>
      <c r="W87" s="213"/>
    </row>
    <row r="88" spans="1:24" x14ac:dyDescent="0.2">
      <c r="A88" s="209"/>
      <c r="B88" s="218"/>
      <c r="C88" s="210"/>
      <c r="D88" s="222"/>
      <c r="E88" s="223"/>
      <c r="F88" s="223"/>
      <c r="G88" s="223"/>
      <c r="H88" s="224"/>
      <c r="I88" s="1"/>
      <c r="J88" s="1"/>
      <c r="K88" s="1"/>
      <c r="L88" s="1"/>
      <c r="P88" s="209"/>
      <c r="Q88" s="218"/>
      <c r="R88" s="218"/>
      <c r="S88" s="218"/>
      <c r="T88" s="210"/>
      <c r="U88" s="214"/>
      <c r="V88" s="215"/>
      <c r="W88" s="216"/>
    </row>
    <row r="89" spans="1:24" ht="13.15" customHeight="1" x14ac:dyDescent="0.2">
      <c r="C89" s="56"/>
      <c r="P89" s="228" t="s">
        <v>224</v>
      </c>
      <c r="Q89" s="228"/>
      <c r="R89" s="228"/>
      <c r="S89" s="228"/>
      <c r="T89" s="228"/>
      <c r="U89" s="97" t="s">
        <v>219</v>
      </c>
      <c r="V89" s="13"/>
      <c r="W89" s="13"/>
    </row>
    <row r="90" spans="1:24" x14ac:dyDescent="0.2">
      <c r="P90" s="229"/>
      <c r="Q90" s="229"/>
      <c r="R90" s="229"/>
      <c r="S90" s="229"/>
      <c r="T90" s="229"/>
    </row>
    <row r="91" spans="1:24" x14ac:dyDescent="0.2">
      <c r="P91" s="229"/>
      <c r="Q91" s="229"/>
      <c r="R91" s="229"/>
      <c r="S91" s="229"/>
      <c r="T91" s="229"/>
    </row>
    <row r="92" spans="1:24" ht="4.9000000000000004" customHeight="1" x14ac:dyDescent="0.2">
      <c r="P92" s="229"/>
      <c r="Q92" s="229"/>
      <c r="R92" s="229"/>
      <c r="S92" s="229"/>
      <c r="T92" s="229"/>
    </row>
  </sheetData>
  <mergeCells count="134">
    <mergeCell ref="A83:N83"/>
    <mergeCell ref="P83:T84"/>
    <mergeCell ref="U83:W84"/>
    <mergeCell ref="K85:N85"/>
    <mergeCell ref="A87:C88"/>
    <mergeCell ref="D87:H88"/>
    <mergeCell ref="P87:T88"/>
    <mergeCell ref="U87:W88"/>
    <mergeCell ref="P89:T92"/>
    <mergeCell ref="A85:J85"/>
    <mergeCell ref="A66:W66"/>
    <mergeCell ref="A68:W68"/>
    <mergeCell ref="A70:N70"/>
    <mergeCell ref="K72:N72"/>
    <mergeCell ref="T73:U78"/>
    <mergeCell ref="A74:B75"/>
    <mergeCell ref="C74:E75"/>
    <mergeCell ref="G74:I75"/>
    <mergeCell ref="J74:N75"/>
    <mergeCell ref="A72:J72"/>
    <mergeCell ref="A64:B64"/>
    <mergeCell ref="C64:P64"/>
    <mergeCell ref="Q64:W64"/>
    <mergeCell ref="A65:W65"/>
    <mergeCell ref="A59:W59"/>
    <mergeCell ref="A60:B60"/>
    <mergeCell ref="C60:P60"/>
    <mergeCell ref="Q60:S60"/>
    <mergeCell ref="A61:W61"/>
    <mergeCell ref="A62:B62"/>
    <mergeCell ref="C62:P62"/>
    <mergeCell ref="Q62:W62"/>
    <mergeCell ref="A55:W55"/>
    <mergeCell ref="A56:B56"/>
    <mergeCell ref="C56:P56"/>
    <mergeCell ref="Q56:W56"/>
    <mergeCell ref="A57:W57"/>
    <mergeCell ref="A58:B58"/>
    <mergeCell ref="C58:P58"/>
    <mergeCell ref="Q58:W58"/>
    <mergeCell ref="A54:B54"/>
    <mergeCell ref="C54:P54"/>
    <mergeCell ref="Q54:W54"/>
    <mergeCell ref="C41:P41"/>
    <mergeCell ref="Q41:S41"/>
    <mergeCell ref="A47:W47"/>
    <mergeCell ref="C48:P48"/>
    <mergeCell ref="Q48:W48"/>
    <mergeCell ref="A49:W49"/>
    <mergeCell ref="C50:P50"/>
    <mergeCell ref="Q50:W50"/>
    <mergeCell ref="A53:W53"/>
    <mergeCell ref="A51:W51"/>
    <mergeCell ref="C52:P52"/>
    <mergeCell ref="Q52:W52"/>
    <mergeCell ref="A6:W6"/>
    <mergeCell ref="B7:F7"/>
    <mergeCell ref="G7:J7"/>
    <mergeCell ref="K7:W7"/>
    <mergeCell ref="A8:W8"/>
    <mergeCell ref="B9:F9"/>
    <mergeCell ref="G9:W9"/>
    <mergeCell ref="A14:W14"/>
    <mergeCell ref="B15:I15"/>
    <mergeCell ref="K15:L15"/>
    <mergeCell ref="M15:O15"/>
    <mergeCell ref="R15:S15"/>
    <mergeCell ref="T15:W15"/>
    <mergeCell ref="A10:W10"/>
    <mergeCell ref="A12:W12"/>
    <mergeCell ref="U11:V11"/>
    <mergeCell ref="A1:W1"/>
    <mergeCell ref="A2:W2"/>
    <mergeCell ref="A3:W3"/>
    <mergeCell ref="A4:W4"/>
    <mergeCell ref="B5:C5"/>
    <mergeCell ref="D5:J5"/>
    <mergeCell ref="K5:L5"/>
    <mergeCell ref="O5:U5"/>
    <mergeCell ref="V5:W5"/>
    <mergeCell ref="A22:W22"/>
    <mergeCell ref="A25:W25"/>
    <mergeCell ref="B26:C26"/>
    <mergeCell ref="D26:F26"/>
    <mergeCell ref="I26:W26"/>
    <mergeCell ref="A27:W27"/>
    <mergeCell ref="A16:W16"/>
    <mergeCell ref="A18:W18"/>
    <mergeCell ref="A20:W20"/>
    <mergeCell ref="B17:V17"/>
    <mergeCell ref="B19:K19"/>
    <mergeCell ref="N19:V19"/>
    <mergeCell ref="B21:K21"/>
    <mergeCell ref="N21:V21"/>
    <mergeCell ref="B23:I23"/>
    <mergeCell ref="K23:L23"/>
    <mergeCell ref="M23:O23"/>
    <mergeCell ref="R23:S23"/>
    <mergeCell ref="T23:W23"/>
    <mergeCell ref="A24:W24"/>
    <mergeCell ref="A29:W29"/>
    <mergeCell ref="F31:G31"/>
    <mergeCell ref="H31:K31"/>
    <mergeCell ref="M31:N31"/>
    <mergeCell ref="T31:U31"/>
    <mergeCell ref="V31:W31"/>
    <mergeCell ref="O31:R31"/>
    <mergeCell ref="B31:D31"/>
    <mergeCell ref="A35:B35"/>
    <mergeCell ref="C35:W35"/>
    <mergeCell ref="A36:B36"/>
    <mergeCell ref="C36:P36"/>
    <mergeCell ref="Q36:W36"/>
    <mergeCell ref="A37:W37"/>
    <mergeCell ref="A30:W30"/>
    <mergeCell ref="A32:W32"/>
    <mergeCell ref="A33:W33"/>
    <mergeCell ref="A34:W34"/>
    <mergeCell ref="A63:W63"/>
    <mergeCell ref="A39:B39"/>
    <mergeCell ref="C39:P39"/>
    <mergeCell ref="Q39:W39"/>
    <mergeCell ref="A42:W42"/>
    <mergeCell ref="A43:B43"/>
    <mergeCell ref="C43:P43"/>
    <mergeCell ref="Q43:W43"/>
    <mergeCell ref="A44:W44"/>
    <mergeCell ref="A45:W45"/>
    <mergeCell ref="A46:B46"/>
    <mergeCell ref="C46:P46"/>
    <mergeCell ref="Q46:W46"/>
    <mergeCell ref="A38:W38"/>
    <mergeCell ref="A40:W40"/>
    <mergeCell ref="A41:B41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5"/>
  <sheetViews>
    <sheetView topLeftCell="A11" workbookViewId="0">
      <pane xSplit="8" ySplit="7" topLeftCell="I18" activePane="bottomRight" state="frozen"/>
      <selection activeCell="A11" sqref="A11"/>
      <selection pane="topRight" activeCell="I11" sqref="I11"/>
      <selection pane="bottomLeft" activeCell="A18" sqref="A18"/>
      <selection pane="bottomRight" activeCell="U22" sqref="U22"/>
    </sheetView>
  </sheetViews>
  <sheetFormatPr defaultColWidth="4" defaultRowHeight="18" customHeight="1" x14ac:dyDescent="0.2"/>
  <cols>
    <col min="1" max="1" width="4.140625" style="13" customWidth="1"/>
    <col min="2" max="4" width="6.140625" style="13" customWidth="1"/>
    <col min="5" max="7" width="4.140625" style="13" customWidth="1"/>
    <col min="8" max="8" width="3.7109375" style="13" customWidth="1"/>
    <col min="9" max="9" width="4.140625" style="13" customWidth="1"/>
    <col min="10" max="13" width="5.5703125" style="13" customWidth="1"/>
    <col min="14" max="14" width="4.7109375" style="13" customWidth="1"/>
    <col min="15" max="16" width="8.5703125" style="13" customWidth="1"/>
    <col min="17" max="18" width="8.5703125" style="1" customWidth="1"/>
    <col min="19" max="19" width="4.42578125" style="1" customWidth="1"/>
    <col min="20" max="20" width="8.5703125" style="1" customWidth="1"/>
    <col min="21" max="21" width="16.85546875" style="1" customWidth="1"/>
    <col min="22" max="22" width="5.28515625" style="1" customWidth="1"/>
    <col min="23" max="23" width="20.42578125" style="1" customWidth="1"/>
    <col min="24" max="30" width="4" style="13"/>
    <col min="31" max="31" width="6.140625" style="13" bestFit="1" customWidth="1"/>
    <col min="32" max="32" width="4" style="13"/>
    <col min="33" max="33" width="6.140625" style="13" bestFit="1" customWidth="1"/>
    <col min="34" max="256" width="4" style="13"/>
    <col min="257" max="257" width="4.140625" style="13" customWidth="1"/>
    <col min="258" max="258" width="4.85546875" style="13" customWidth="1"/>
    <col min="259" max="259" width="5" style="13" customWidth="1"/>
    <col min="260" max="268" width="4.140625" style="13" customWidth="1"/>
    <col min="269" max="269" width="4.42578125" style="13" customWidth="1"/>
    <col min="270" max="271" width="4.140625" style="13" customWidth="1"/>
    <col min="272" max="272" width="1.42578125" style="13" customWidth="1"/>
    <col min="273" max="277" width="3" style="13" customWidth="1"/>
    <col min="278" max="278" width="2.140625" style="13" customWidth="1"/>
    <col min="279" max="279" width="0" style="13" hidden="1" customWidth="1"/>
    <col min="280" max="286" width="4" style="13"/>
    <col min="287" max="287" width="6.140625" style="13" bestFit="1" customWidth="1"/>
    <col min="288" max="288" width="4" style="13"/>
    <col min="289" max="289" width="6.140625" style="13" bestFit="1" customWidth="1"/>
    <col min="290" max="512" width="4" style="13"/>
    <col min="513" max="513" width="4.140625" style="13" customWidth="1"/>
    <col min="514" max="514" width="4.85546875" style="13" customWidth="1"/>
    <col min="515" max="515" width="5" style="13" customWidth="1"/>
    <col min="516" max="524" width="4.140625" style="13" customWidth="1"/>
    <col min="525" max="525" width="4.42578125" style="13" customWidth="1"/>
    <col min="526" max="527" width="4.140625" style="13" customWidth="1"/>
    <col min="528" max="528" width="1.42578125" style="13" customWidth="1"/>
    <col min="529" max="533" width="3" style="13" customWidth="1"/>
    <col min="534" max="534" width="2.140625" style="13" customWidth="1"/>
    <col min="535" max="535" width="0" style="13" hidden="1" customWidth="1"/>
    <col min="536" max="542" width="4" style="13"/>
    <col min="543" max="543" width="6.140625" style="13" bestFit="1" customWidth="1"/>
    <col min="544" max="544" width="4" style="13"/>
    <col min="545" max="545" width="6.140625" style="13" bestFit="1" customWidth="1"/>
    <col min="546" max="768" width="4" style="13"/>
    <col min="769" max="769" width="4.140625" style="13" customWidth="1"/>
    <col min="770" max="770" width="4.85546875" style="13" customWidth="1"/>
    <col min="771" max="771" width="5" style="13" customWidth="1"/>
    <col min="772" max="780" width="4.140625" style="13" customWidth="1"/>
    <col min="781" max="781" width="4.42578125" style="13" customWidth="1"/>
    <col min="782" max="783" width="4.140625" style="13" customWidth="1"/>
    <col min="784" max="784" width="1.42578125" style="13" customWidth="1"/>
    <col min="785" max="789" width="3" style="13" customWidth="1"/>
    <col min="790" max="790" width="2.140625" style="13" customWidth="1"/>
    <col min="791" max="791" width="0" style="13" hidden="1" customWidth="1"/>
    <col min="792" max="798" width="4" style="13"/>
    <col min="799" max="799" width="6.140625" style="13" bestFit="1" customWidth="1"/>
    <col min="800" max="800" width="4" style="13"/>
    <col min="801" max="801" width="6.140625" style="13" bestFit="1" customWidth="1"/>
    <col min="802" max="1024" width="4" style="13"/>
    <col min="1025" max="1025" width="4.140625" style="13" customWidth="1"/>
    <col min="1026" max="1026" width="4.85546875" style="13" customWidth="1"/>
    <col min="1027" max="1027" width="5" style="13" customWidth="1"/>
    <col min="1028" max="1036" width="4.140625" style="13" customWidth="1"/>
    <col min="1037" max="1037" width="4.42578125" style="13" customWidth="1"/>
    <col min="1038" max="1039" width="4.140625" style="13" customWidth="1"/>
    <col min="1040" max="1040" width="1.42578125" style="13" customWidth="1"/>
    <col min="1041" max="1045" width="3" style="13" customWidth="1"/>
    <col min="1046" max="1046" width="2.140625" style="13" customWidth="1"/>
    <col min="1047" max="1047" width="0" style="13" hidden="1" customWidth="1"/>
    <col min="1048" max="1054" width="4" style="13"/>
    <col min="1055" max="1055" width="6.140625" style="13" bestFit="1" customWidth="1"/>
    <col min="1056" max="1056" width="4" style="13"/>
    <col min="1057" max="1057" width="6.140625" style="13" bestFit="1" customWidth="1"/>
    <col min="1058" max="1280" width="4" style="13"/>
    <col min="1281" max="1281" width="4.140625" style="13" customWidth="1"/>
    <col min="1282" max="1282" width="4.85546875" style="13" customWidth="1"/>
    <col min="1283" max="1283" width="5" style="13" customWidth="1"/>
    <col min="1284" max="1292" width="4.140625" style="13" customWidth="1"/>
    <col min="1293" max="1293" width="4.42578125" style="13" customWidth="1"/>
    <col min="1294" max="1295" width="4.140625" style="13" customWidth="1"/>
    <col min="1296" max="1296" width="1.42578125" style="13" customWidth="1"/>
    <col min="1297" max="1301" width="3" style="13" customWidth="1"/>
    <col min="1302" max="1302" width="2.140625" style="13" customWidth="1"/>
    <col min="1303" max="1303" width="0" style="13" hidden="1" customWidth="1"/>
    <col min="1304" max="1310" width="4" style="13"/>
    <col min="1311" max="1311" width="6.140625" style="13" bestFit="1" customWidth="1"/>
    <col min="1312" max="1312" width="4" style="13"/>
    <col min="1313" max="1313" width="6.140625" style="13" bestFit="1" customWidth="1"/>
    <col min="1314" max="1536" width="4" style="13"/>
    <col min="1537" max="1537" width="4.140625" style="13" customWidth="1"/>
    <col min="1538" max="1538" width="4.85546875" style="13" customWidth="1"/>
    <col min="1539" max="1539" width="5" style="13" customWidth="1"/>
    <col min="1540" max="1548" width="4.140625" style="13" customWidth="1"/>
    <col min="1549" max="1549" width="4.42578125" style="13" customWidth="1"/>
    <col min="1550" max="1551" width="4.140625" style="13" customWidth="1"/>
    <col min="1552" max="1552" width="1.42578125" style="13" customWidth="1"/>
    <col min="1553" max="1557" width="3" style="13" customWidth="1"/>
    <col min="1558" max="1558" width="2.140625" style="13" customWidth="1"/>
    <col min="1559" max="1559" width="0" style="13" hidden="1" customWidth="1"/>
    <col min="1560" max="1566" width="4" style="13"/>
    <col min="1567" max="1567" width="6.140625" style="13" bestFit="1" customWidth="1"/>
    <col min="1568" max="1568" width="4" style="13"/>
    <col min="1569" max="1569" width="6.140625" style="13" bestFit="1" customWidth="1"/>
    <col min="1570" max="1792" width="4" style="13"/>
    <col min="1793" max="1793" width="4.140625" style="13" customWidth="1"/>
    <col min="1794" max="1794" width="4.85546875" style="13" customWidth="1"/>
    <col min="1795" max="1795" width="5" style="13" customWidth="1"/>
    <col min="1796" max="1804" width="4.140625" style="13" customWidth="1"/>
    <col min="1805" max="1805" width="4.42578125" style="13" customWidth="1"/>
    <col min="1806" max="1807" width="4.140625" style="13" customWidth="1"/>
    <col min="1808" max="1808" width="1.42578125" style="13" customWidth="1"/>
    <col min="1809" max="1813" width="3" style="13" customWidth="1"/>
    <col min="1814" max="1814" width="2.140625" style="13" customWidth="1"/>
    <col min="1815" max="1815" width="0" style="13" hidden="1" customWidth="1"/>
    <col min="1816" max="1822" width="4" style="13"/>
    <col min="1823" max="1823" width="6.140625" style="13" bestFit="1" customWidth="1"/>
    <col min="1824" max="1824" width="4" style="13"/>
    <col min="1825" max="1825" width="6.140625" style="13" bestFit="1" customWidth="1"/>
    <col min="1826" max="2048" width="4" style="13"/>
    <col min="2049" max="2049" width="4.140625" style="13" customWidth="1"/>
    <col min="2050" max="2050" width="4.85546875" style="13" customWidth="1"/>
    <col min="2051" max="2051" width="5" style="13" customWidth="1"/>
    <col min="2052" max="2060" width="4.140625" style="13" customWidth="1"/>
    <col min="2061" max="2061" width="4.42578125" style="13" customWidth="1"/>
    <col min="2062" max="2063" width="4.140625" style="13" customWidth="1"/>
    <col min="2064" max="2064" width="1.42578125" style="13" customWidth="1"/>
    <col min="2065" max="2069" width="3" style="13" customWidth="1"/>
    <col min="2070" max="2070" width="2.140625" style="13" customWidth="1"/>
    <col min="2071" max="2071" width="0" style="13" hidden="1" customWidth="1"/>
    <col min="2072" max="2078" width="4" style="13"/>
    <col min="2079" max="2079" width="6.140625" style="13" bestFit="1" customWidth="1"/>
    <col min="2080" max="2080" width="4" style="13"/>
    <col min="2081" max="2081" width="6.140625" style="13" bestFit="1" customWidth="1"/>
    <col min="2082" max="2304" width="4" style="13"/>
    <col min="2305" max="2305" width="4.140625" style="13" customWidth="1"/>
    <col min="2306" max="2306" width="4.85546875" style="13" customWidth="1"/>
    <col min="2307" max="2307" width="5" style="13" customWidth="1"/>
    <col min="2308" max="2316" width="4.140625" style="13" customWidth="1"/>
    <col min="2317" max="2317" width="4.42578125" style="13" customWidth="1"/>
    <col min="2318" max="2319" width="4.140625" style="13" customWidth="1"/>
    <col min="2320" max="2320" width="1.42578125" style="13" customWidth="1"/>
    <col min="2321" max="2325" width="3" style="13" customWidth="1"/>
    <col min="2326" max="2326" width="2.140625" style="13" customWidth="1"/>
    <col min="2327" max="2327" width="0" style="13" hidden="1" customWidth="1"/>
    <col min="2328" max="2334" width="4" style="13"/>
    <col min="2335" max="2335" width="6.140625" style="13" bestFit="1" customWidth="1"/>
    <col min="2336" max="2336" width="4" style="13"/>
    <col min="2337" max="2337" width="6.140625" style="13" bestFit="1" customWidth="1"/>
    <col min="2338" max="2560" width="4" style="13"/>
    <col min="2561" max="2561" width="4.140625" style="13" customWidth="1"/>
    <col min="2562" max="2562" width="4.85546875" style="13" customWidth="1"/>
    <col min="2563" max="2563" width="5" style="13" customWidth="1"/>
    <col min="2564" max="2572" width="4.140625" style="13" customWidth="1"/>
    <col min="2573" max="2573" width="4.42578125" style="13" customWidth="1"/>
    <col min="2574" max="2575" width="4.140625" style="13" customWidth="1"/>
    <col min="2576" max="2576" width="1.42578125" style="13" customWidth="1"/>
    <col min="2577" max="2581" width="3" style="13" customWidth="1"/>
    <col min="2582" max="2582" width="2.140625" style="13" customWidth="1"/>
    <col min="2583" max="2583" width="0" style="13" hidden="1" customWidth="1"/>
    <col min="2584" max="2590" width="4" style="13"/>
    <col min="2591" max="2591" width="6.140625" style="13" bestFit="1" customWidth="1"/>
    <col min="2592" max="2592" width="4" style="13"/>
    <col min="2593" max="2593" width="6.140625" style="13" bestFit="1" customWidth="1"/>
    <col min="2594" max="2816" width="4" style="13"/>
    <col min="2817" max="2817" width="4.140625" style="13" customWidth="1"/>
    <col min="2818" max="2818" width="4.85546875" style="13" customWidth="1"/>
    <col min="2819" max="2819" width="5" style="13" customWidth="1"/>
    <col min="2820" max="2828" width="4.140625" style="13" customWidth="1"/>
    <col min="2829" max="2829" width="4.42578125" style="13" customWidth="1"/>
    <col min="2830" max="2831" width="4.140625" style="13" customWidth="1"/>
    <col min="2832" max="2832" width="1.42578125" style="13" customWidth="1"/>
    <col min="2833" max="2837" width="3" style="13" customWidth="1"/>
    <col min="2838" max="2838" width="2.140625" style="13" customWidth="1"/>
    <col min="2839" max="2839" width="0" style="13" hidden="1" customWidth="1"/>
    <col min="2840" max="2846" width="4" style="13"/>
    <col min="2847" max="2847" width="6.140625" style="13" bestFit="1" customWidth="1"/>
    <col min="2848" max="2848" width="4" style="13"/>
    <col min="2849" max="2849" width="6.140625" style="13" bestFit="1" customWidth="1"/>
    <col min="2850" max="3072" width="4" style="13"/>
    <col min="3073" max="3073" width="4.140625" style="13" customWidth="1"/>
    <col min="3074" max="3074" width="4.85546875" style="13" customWidth="1"/>
    <col min="3075" max="3075" width="5" style="13" customWidth="1"/>
    <col min="3076" max="3084" width="4.140625" style="13" customWidth="1"/>
    <col min="3085" max="3085" width="4.42578125" style="13" customWidth="1"/>
    <col min="3086" max="3087" width="4.140625" style="13" customWidth="1"/>
    <col min="3088" max="3088" width="1.42578125" style="13" customWidth="1"/>
    <col min="3089" max="3093" width="3" style="13" customWidth="1"/>
    <col min="3094" max="3094" width="2.140625" style="13" customWidth="1"/>
    <col min="3095" max="3095" width="0" style="13" hidden="1" customWidth="1"/>
    <col min="3096" max="3102" width="4" style="13"/>
    <col min="3103" max="3103" width="6.140625" style="13" bestFit="1" customWidth="1"/>
    <col min="3104" max="3104" width="4" style="13"/>
    <col min="3105" max="3105" width="6.140625" style="13" bestFit="1" customWidth="1"/>
    <col min="3106" max="3328" width="4" style="13"/>
    <col min="3329" max="3329" width="4.140625" style="13" customWidth="1"/>
    <col min="3330" max="3330" width="4.85546875" style="13" customWidth="1"/>
    <col min="3331" max="3331" width="5" style="13" customWidth="1"/>
    <col min="3332" max="3340" width="4.140625" style="13" customWidth="1"/>
    <col min="3341" max="3341" width="4.42578125" style="13" customWidth="1"/>
    <col min="3342" max="3343" width="4.140625" style="13" customWidth="1"/>
    <col min="3344" max="3344" width="1.42578125" style="13" customWidth="1"/>
    <col min="3345" max="3349" width="3" style="13" customWidth="1"/>
    <col min="3350" max="3350" width="2.140625" style="13" customWidth="1"/>
    <col min="3351" max="3351" width="0" style="13" hidden="1" customWidth="1"/>
    <col min="3352" max="3358" width="4" style="13"/>
    <col min="3359" max="3359" width="6.140625" style="13" bestFit="1" customWidth="1"/>
    <col min="3360" max="3360" width="4" style="13"/>
    <col min="3361" max="3361" width="6.140625" style="13" bestFit="1" customWidth="1"/>
    <col min="3362" max="3584" width="4" style="13"/>
    <col min="3585" max="3585" width="4.140625" style="13" customWidth="1"/>
    <col min="3586" max="3586" width="4.85546875" style="13" customWidth="1"/>
    <col min="3587" max="3587" width="5" style="13" customWidth="1"/>
    <col min="3588" max="3596" width="4.140625" style="13" customWidth="1"/>
    <col min="3597" max="3597" width="4.42578125" style="13" customWidth="1"/>
    <col min="3598" max="3599" width="4.140625" style="13" customWidth="1"/>
    <col min="3600" max="3600" width="1.42578125" style="13" customWidth="1"/>
    <col min="3601" max="3605" width="3" style="13" customWidth="1"/>
    <col min="3606" max="3606" width="2.140625" style="13" customWidth="1"/>
    <col min="3607" max="3607" width="0" style="13" hidden="1" customWidth="1"/>
    <col min="3608" max="3614" width="4" style="13"/>
    <col min="3615" max="3615" width="6.140625" style="13" bestFit="1" customWidth="1"/>
    <col min="3616" max="3616" width="4" style="13"/>
    <col min="3617" max="3617" width="6.140625" style="13" bestFit="1" customWidth="1"/>
    <col min="3618" max="3840" width="4" style="13"/>
    <col min="3841" max="3841" width="4.140625" style="13" customWidth="1"/>
    <col min="3842" max="3842" width="4.85546875" style="13" customWidth="1"/>
    <col min="3843" max="3843" width="5" style="13" customWidth="1"/>
    <col min="3844" max="3852" width="4.140625" style="13" customWidth="1"/>
    <col min="3853" max="3853" width="4.42578125" style="13" customWidth="1"/>
    <col min="3854" max="3855" width="4.140625" style="13" customWidth="1"/>
    <col min="3856" max="3856" width="1.42578125" style="13" customWidth="1"/>
    <col min="3857" max="3861" width="3" style="13" customWidth="1"/>
    <col min="3862" max="3862" width="2.140625" style="13" customWidth="1"/>
    <col min="3863" max="3863" width="0" style="13" hidden="1" customWidth="1"/>
    <col min="3864" max="3870" width="4" style="13"/>
    <col min="3871" max="3871" width="6.140625" style="13" bestFit="1" customWidth="1"/>
    <col min="3872" max="3872" width="4" style="13"/>
    <col min="3873" max="3873" width="6.140625" style="13" bestFit="1" customWidth="1"/>
    <col min="3874" max="4096" width="4" style="13"/>
    <col min="4097" max="4097" width="4.140625" style="13" customWidth="1"/>
    <col min="4098" max="4098" width="4.85546875" style="13" customWidth="1"/>
    <col min="4099" max="4099" width="5" style="13" customWidth="1"/>
    <col min="4100" max="4108" width="4.140625" style="13" customWidth="1"/>
    <col min="4109" max="4109" width="4.42578125" style="13" customWidth="1"/>
    <col min="4110" max="4111" width="4.140625" style="13" customWidth="1"/>
    <col min="4112" max="4112" width="1.42578125" style="13" customWidth="1"/>
    <col min="4113" max="4117" width="3" style="13" customWidth="1"/>
    <col min="4118" max="4118" width="2.140625" style="13" customWidth="1"/>
    <col min="4119" max="4119" width="0" style="13" hidden="1" customWidth="1"/>
    <col min="4120" max="4126" width="4" style="13"/>
    <col min="4127" max="4127" width="6.140625" style="13" bestFit="1" customWidth="1"/>
    <col min="4128" max="4128" width="4" style="13"/>
    <col min="4129" max="4129" width="6.140625" style="13" bestFit="1" customWidth="1"/>
    <col min="4130" max="4352" width="4" style="13"/>
    <col min="4353" max="4353" width="4.140625" style="13" customWidth="1"/>
    <col min="4354" max="4354" width="4.85546875" style="13" customWidth="1"/>
    <col min="4355" max="4355" width="5" style="13" customWidth="1"/>
    <col min="4356" max="4364" width="4.140625" style="13" customWidth="1"/>
    <col min="4365" max="4365" width="4.42578125" style="13" customWidth="1"/>
    <col min="4366" max="4367" width="4.140625" style="13" customWidth="1"/>
    <col min="4368" max="4368" width="1.42578125" style="13" customWidth="1"/>
    <col min="4369" max="4373" width="3" style="13" customWidth="1"/>
    <col min="4374" max="4374" width="2.140625" style="13" customWidth="1"/>
    <col min="4375" max="4375" width="0" style="13" hidden="1" customWidth="1"/>
    <col min="4376" max="4382" width="4" style="13"/>
    <col min="4383" max="4383" width="6.140625" style="13" bestFit="1" customWidth="1"/>
    <col min="4384" max="4384" width="4" style="13"/>
    <col min="4385" max="4385" width="6.140625" style="13" bestFit="1" customWidth="1"/>
    <col min="4386" max="4608" width="4" style="13"/>
    <col min="4609" max="4609" width="4.140625" style="13" customWidth="1"/>
    <col min="4610" max="4610" width="4.85546875" style="13" customWidth="1"/>
    <col min="4611" max="4611" width="5" style="13" customWidth="1"/>
    <col min="4612" max="4620" width="4.140625" style="13" customWidth="1"/>
    <col min="4621" max="4621" width="4.42578125" style="13" customWidth="1"/>
    <col min="4622" max="4623" width="4.140625" style="13" customWidth="1"/>
    <col min="4624" max="4624" width="1.42578125" style="13" customWidth="1"/>
    <col min="4625" max="4629" width="3" style="13" customWidth="1"/>
    <col min="4630" max="4630" width="2.140625" style="13" customWidth="1"/>
    <col min="4631" max="4631" width="0" style="13" hidden="1" customWidth="1"/>
    <col min="4632" max="4638" width="4" style="13"/>
    <col min="4639" max="4639" width="6.140625" style="13" bestFit="1" customWidth="1"/>
    <col min="4640" max="4640" width="4" style="13"/>
    <col min="4641" max="4641" width="6.140625" style="13" bestFit="1" customWidth="1"/>
    <col min="4642" max="4864" width="4" style="13"/>
    <col min="4865" max="4865" width="4.140625" style="13" customWidth="1"/>
    <col min="4866" max="4866" width="4.85546875" style="13" customWidth="1"/>
    <col min="4867" max="4867" width="5" style="13" customWidth="1"/>
    <col min="4868" max="4876" width="4.140625" style="13" customWidth="1"/>
    <col min="4877" max="4877" width="4.42578125" style="13" customWidth="1"/>
    <col min="4878" max="4879" width="4.140625" style="13" customWidth="1"/>
    <col min="4880" max="4880" width="1.42578125" style="13" customWidth="1"/>
    <col min="4881" max="4885" width="3" style="13" customWidth="1"/>
    <col min="4886" max="4886" width="2.140625" style="13" customWidth="1"/>
    <col min="4887" max="4887" width="0" style="13" hidden="1" customWidth="1"/>
    <col min="4888" max="4894" width="4" style="13"/>
    <col min="4895" max="4895" width="6.140625" style="13" bestFit="1" customWidth="1"/>
    <col min="4896" max="4896" width="4" style="13"/>
    <col min="4897" max="4897" width="6.140625" style="13" bestFit="1" customWidth="1"/>
    <col min="4898" max="5120" width="4" style="13"/>
    <col min="5121" max="5121" width="4.140625" style="13" customWidth="1"/>
    <col min="5122" max="5122" width="4.85546875" style="13" customWidth="1"/>
    <col min="5123" max="5123" width="5" style="13" customWidth="1"/>
    <col min="5124" max="5132" width="4.140625" style="13" customWidth="1"/>
    <col min="5133" max="5133" width="4.42578125" style="13" customWidth="1"/>
    <col min="5134" max="5135" width="4.140625" style="13" customWidth="1"/>
    <col min="5136" max="5136" width="1.42578125" style="13" customWidth="1"/>
    <col min="5137" max="5141" width="3" style="13" customWidth="1"/>
    <col min="5142" max="5142" width="2.140625" style="13" customWidth="1"/>
    <col min="5143" max="5143" width="0" style="13" hidden="1" customWidth="1"/>
    <col min="5144" max="5150" width="4" style="13"/>
    <col min="5151" max="5151" width="6.140625" style="13" bestFit="1" customWidth="1"/>
    <col min="5152" max="5152" width="4" style="13"/>
    <col min="5153" max="5153" width="6.140625" style="13" bestFit="1" customWidth="1"/>
    <col min="5154" max="5376" width="4" style="13"/>
    <col min="5377" max="5377" width="4.140625" style="13" customWidth="1"/>
    <col min="5378" max="5378" width="4.85546875" style="13" customWidth="1"/>
    <col min="5379" max="5379" width="5" style="13" customWidth="1"/>
    <col min="5380" max="5388" width="4.140625" style="13" customWidth="1"/>
    <col min="5389" max="5389" width="4.42578125" style="13" customWidth="1"/>
    <col min="5390" max="5391" width="4.140625" style="13" customWidth="1"/>
    <col min="5392" max="5392" width="1.42578125" style="13" customWidth="1"/>
    <col min="5393" max="5397" width="3" style="13" customWidth="1"/>
    <col min="5398" max="5398" width="2.140625" style="13" customWidth="1"/>
    <col min="5399" max="5399" width="0" style="13" hidden="1" customWidth="1"/>
    <col min="5400" max="5406" width="4" style="13"/>
    <col min="5407" max="5407" width="6.140625" style="13" bestFit="1" customWidth="1"/>
    <col min="5408" max="5408" width="4" style="13"/>
    <col min="5409" max="5409" width="6.140625" style="13" bestFit="1" customWidth="1"/>
    <col min="5410" max="5632" width="4" style="13"/>
    <col min="5633" max="5633" width="4.140625" style="13" customWidth="1"/>
    <col min="5634" max="5634" width="4.85546875" style="13" customWidth="1"/>
    <col min="5635" max="5635" width="5" style="13" customWidth="1"/>
    <col min="5636" max="5644" width="4.140625" style="13" customWidth="1"/>
    <col min="5645" max="5645" width="4.42578125" style="13" customWidth="1"/>
    <col min="5646" max="5647" width="4.140625" style="13" customWidth="1"/>
    <col min="5648" max="5648" width="1.42578125" style="13" customWidth="1"/>
    <col min="5649" max="5653" width="3" style="13" customWidth="1"/>
    <col min="5654" max="5654" width="2.140625" style="13" customWidth="1"/>
    <col min="5655" max="5655" width="0" style="13" hidden="1" customWidth="1"/>
    <col min="5656" max="5662" width="4" style="13"/>
    <col min="5663" max="5663" width="6.140625" style="13" bestFit="1" customWidth="1"/>
    <col min="5664" max="5664" width="4" style="13"/>
    <col min="5665" max="5665" width="6.140625" style="13" bestFit="1" customWidth="1"/>
    <col min="5666" max="5888" width="4" style="13"/>
    <col min="5889" max="5889" width="4.140625" style="13" customWidth="1"/>
    <col min="5890" max="5890" width="4.85546875" style="13" customWidth="1"/>
    <col min="5891" max="5891" width="5" style="13" customWidth="1"/>
    <col min="5892" max="5900" width="4.140625" style="13" customWidth="1"/>
    <col min="5901" max="5901" width="4.42578125" style="13" customWidth="1"/>
    <col min="5902" max="5903" width="4.140625" style="13" customWidth="1"/>
    <col min="5904" max="5904" width="1.42578125" style="13" customWidth="1"/>
    <col min="5905" max="5909" width="3" style="13" customWidth="1"/>
    <col min="5910" max="5910" width="2.140625" style="13" customWidth="1"/>
    <col min="5911" max="5911" width="0" style="13" hidden="1" customWidth="1"/>
    <col min="5912" max="5918" width="4" style="13"/>
    <col min="5919" max="5919" width="6.140625" style="13" bestFit="1" customWidth="1"/>
    <col min="5920" max="5920" width="4" style="13"/>
    <col min="5921" max="5921" width="6.140625" style="13" bestFit="1" customWidth="1"/>
    <col min="5922" max="6144" width="4" style="13"/>
    <col min="6145" max="6145" width="4.140625" style="13" customWidth="1"/>
    <col min="6146" max="6146" width="4.85546875" style="13" customWidth="1"/>
    <col min="6147" max="6147" width="5" style="13" customWidth="1"/>
    <col min="6148" max="6156" width="4.140625" style="13" customWidth="1"/>
    <col min="6157" max="6157" width="4.42578125" style="13" customWidth="1"/>
    <col min="6158" max="6159" width="4.140625" style="13" customWidth="1"/>
    <col min="6160" max="6160" width="1.42578125" style="13" customWidth="1"/>
    <col min="6161" max="6165" width="3" style="13" customWidth="1"/>
    <col min="6166" max="6166" width="2.140625" style="13" customWidth="1"/>
    <col min="6167" max="6167" width="0" style="13" hidden="1" customWidth="1"/>
    <col min="6168" max="6174" width="4" style="13"/>
    <col min="6175" max="6175" width="6.140625" style="13" bestFit="1" customWidth="1"/>
    <col min="6176" max="6176" width="4" style="13"/>
    <col min="6177" max="6177" width="6.140625" style="13" bestFit="1" customWidth="1"/>
    <col min="6178" max="6400" width="4" style="13"/>
    <col min="6401" max="6401" width="4.140625" style="13" customWidth="1"/>
    <col min="6402" max="6402" width="4.85546875" style="13" customWidth="1"/>
    <col min="6403" max="6403" width="5" style="13" customWidth="1"/>
    <col min="6404" max="6412" width="4.140625" style="13" customWidth="1"/>
    <col min="6413" max="6413" width="4.42578125" style="13" customWidth="1"/>
    <col min="6414" max="6415" width="4.140625" style="13" customWidth="1"/>
    <col min="6416" max="6416" width="1.42578125" style="13" customWidth="1"/>
    <col min="6417" max="6421" width="3" style="13" customWidth="1"/>
    <col min="6422" max="6422" width="2.140625" style="13" customWidth="1"/>
    <col min="6423" max="6423" width="0" style="13" hidden="1" customWidth="1"/>
    <col min="6424" max="6430" width="4" style="13"/>
    <col min="6431" max="6431" width="6.140625" style="13" bestFit="1" customWidth="1"/>
    <col min="6432" max="6432" width="4" style="13"/>
    <col min="6433" max="6433" width="6.140625" style="13" bestFit="1" customWidth="1"/>
    <col min="6434" max="6656" width="4" style="13"/>
    <col min="6657" max="6657" width="4.140625" style="13" customWidth="1"/>
    <col min="6658" max="6658" width="4.85546875" style="13" customWidth="1"/>
    <col min="6659" max="6659" width="5" style="13" customWidth="1"/>
    <col min="6660" max="6668" width="4.140625" style="13" customWidth="1"/>
    <col min="6669" max="6669" width="4.42578125" style="13" customWidth="1"/>
    <col min="6670" max="6671" width="4.140625" style="13" customWidth="1"/>
    <col min="6672" max="6672" width="1.42578125" style="13" customWidth="1"/>
    <col min="6673" max="6677" width="3" style="13" customWidth="1"/>
    <col min="6678" max="6678" width="2.140625" style="13" customWidth="1"/>
    <col min="6679" max="6679" width="0" style="13" hidden="1" customWidth="1"/>
    <col min="6680" max="6686" width="4" style="13"/>
    <col min="6687" max="6687" width="6.140625" style="13" bestFit="1" customWidth="1"/>
    <col min="6688" max="6688" width="4" style="13"/>
    <col min="6689" max="6689" width="6.140625" style="13" bestFit="1" customWidth="1"/>
    <col min="6690" max="6912" width="4" style="13"/>
    <col min="6913" max="6913" width="4.140625" style="13" customWidth="1"/>
    <col min="6914" max="6914" width="4.85546875" style="13" customWidth="1"/>
    <col min="6915" max="6915" width="5" style="13" customWidth="1"/>
    <col min="6916" max="6924" width="4.140625" style="13" customWidth="1"/>
    <col min="6925" max="6925" width="4.42578125" style="13" customWidth="1"/>
    <col min="6926" max="6927" width="4.140625" style="13" customWidth="1"/>
    <col min="6928" max="6928" width="1.42578125" style="13" customWidth="1"/>
    <col min="6929" max="6933" width="3" style="13" customWidth="1"/>
    <col min="6934" max="6934" width="2.140625" style="13" customWidth="1"/>
    <col min="6935" max="6935" width="0" style="13" hidden="1" customWidth="1"/>
    <col min="6936" max="6942" width="4" style="13"/>
    <col min="6943" max="6943" width="6.140625" style="13" bestFit="1" customWidth="1"/>
    <col min="6944" max="6944" width="4" style="13"/>
    <col min="6945" max="6945" width="6.140625" style="13" bestFit="1" customWidth="1"/>
    <col min="6946" max="7168" width="4" style="13"/>
    <col min="7169" max="7169" width="4.140625" style="13" customWidth="1"/>
    <col min="7170" max="7170" width="4.85546875" style="13" customWidth="1"/>
    <col min="7171" max="7171" width="5" style="13" customWidth="1"/>
    <col min="7172" max="7180" width="4.140625" style="13" customWidth="1"/>
    <col min="7181" max="7181" width="4.42578125" style="13" customWidth="1"/>
    <col min="7182" max="7183" width="4.140625" style="13" customWidth="1"/>
    <col min="7184" max="7184" width="1.42578125" style="13" customWidth="1"/>
    <col min="7185" max="7189" width="3" style="13" customWidth="1"/>
    <col min="7190" max="7190" width="2.140625" style="13" customWidth="1"/>
    <col min="7191" max="7191" width="0" style="13" hidden="1" customWidth="1"/>
    <col min="7192" max="7198" width="4" style="13"/>
    <col min="7199" max="7199" width="6.140625" style="13" bestFit="1" customWidth="1"/>
    <col min="7200" max="7200" width="4" style="13"/>
    <col min="7201" max="7201" width="6.140625" style="13" bestFit="1" customWidth="1"/>
    <col min="7202" max="7424" width="4" style="13"/>
    <col min="7425" max="7425" width="4.140625" style="13" customWidth="1"/>
    <col min="7426" max="7426" width="4.85546875" style="13" customWidth="1"/>
    <col min="7427" max="7427" width="5" style="13" customWidth="1"/>
    <col min="7428" max="7436" width="4.140625" style="13" customWidth="1"/>
    <col min="7437" max="7437" width="4.42578125" style="13" customWidth="1"/>
    <col min="7438" max="7439" width="4.140625" style="13" customWidth="1"/>
    <col min="7440" max="7440" width="1.42578125" style="13" customWidth="1"/>
    <col min="7441" max="7445" width="3" style="13" customWidth="1"/>
    <col min="7446" max="7446" width="2.140625" style="13" customWidth="1"/>
    <col min="7447" max="7447" width="0" style="13" hidden="1" customWidth="1"/>
    <col min="7448" max="7454" width="4" style="13"/>
    <col min="7455" max="7455" width="6.140625" style="13" bestFit="1" customWidth="1"/>
    <col min="7456" max="7456" width="4" style="13"/>
    <col min="7457" max="7457" width="6.140625" style="13" bestFit="1" customWidth="1"/>
    <col min="7458" max="7680" width="4" style="13"/>
    <col min="7681" max="7681" width="4.140625" style="13" customWidth="1"/>
    <col min="7682" max="7682" width="4.85546875" style="13" customWidth="1"/>
    <col min="7683" max="7683" width="5" style="13" customWidth="1"/>
    <col min="7684" max="7692" width="4.140625" style="13" customWidth="1"/>
    <col min="7693" max="7693" width="4.42578125" style="13" customWidth="1"/>
    <col min="7694" max="7695" width="4.140625" style="13" customWidth="1"/>
    <col min="7696" max="7696" width="1.42578125" style="13" customWidth="1"/>
    <col min="7697" max="7701" width="3" style="13" customWidth="1"/>
    <col min="7702" max="7702" width="2.140625" style="13" customWidth="1"/>
    <col min="7703" max="7703" width="0" style="13" hidden="1" customWidth="1"/>
    <col min="7704" max="7710" width="4" style="13"/>
    <col min="7711" max="7711" width="6.140625" style="13" bestFit="1" customWidth="1"/>
    <col min="7712" max="7712" width="4" style="13"/>
    <col min="7713" max="7713" width="6.140625" style="13" bestFit="1" customWidth="1"/>
    <col min="7714" max="7936" width="4" style="13"/>
    <col min="7937" max="7937" width="4.140625" style="13" customWidth="1"/>
    <col min="7938" max="7938" width="4.85546875" style="13" customWidth="1"/>
    <col min="7939" max="7939" width="5" style="13" customWidth="1"/>
    <col min="7940" max="7948" width="4.140625" style="13" customWidth="1"/>
    <col min="7949" max="7949" width="4.42578125" style="13" customWidth="1"/>
    <col min="7950" max="7951" width="4.140625" style="13" customWidth="1"/>
    <col min="7952" max="7952" width="1.42578125" style="13" customWidth="1"/>
    <col min="7953" max="7957" width="3" style="13" customWidth="1"/>
    <col min="7958" max="7958" width="2.140625" style="13" customWidth="1"/>
    <col min="7959" max="7959" width="0" style="13" hidden="1" customWidth="1"/>
    <col min="7960" max="7966" width="4" style="13"/>
    <col min="7967" max="7967" width="6.140625" style="13" bestFit="1" customWidth="1"/>
    <col min="7968" max="7968" width="4" style="13"/>
    <col min="7969" max="7969" width="6.140625" style="13" bestFit="1" customWidth="1"/>
    <col min="7970" max="8192" width="4" style="13"/>
    <col min="8193" max="8193" width="4.140625" style="13" customWidth="1"/>
    <col min="8194" max="8194" width="4.85546875" style="13" customWidth="1"/>
    <col min="8195" max="8195" width="5" style="13" customWidth="1"/>
    <col min="8196" max="8204" width="4.140625" style="13" customWidth="1"/>
    <col min="8205" max="8205" width="4.42578125" style="13" customWidth="1"/>
    <col min="8206" max="8207" width="4.140625" style="13" customWidth="1"/>
    <col min="8208" max="8208" width="1.42578125" style="13" customWidth="1"/>
    <col min="8209" max="8213" width="3" style="13" customWidth="1"/>
    <col min="8214" max="8214" width="2.140625" style="13" customWidth="1"/>
    <col min="8215" max="8215" width="0" style="13" hidden="1" customWidth="1"/>
    <col min="8216" max="8222" width="4" style="13"/>
    <col min="8223" max="8223" width="6.140625" style="13" bestFit="1" customWidth="1"/>
    <col min="8224" max="8224" width="4" style="13"/>
    <col min="8225" max="8225" width="6.140625" style="13" bestFit="1" customWidth="1"/>
    <col min="8226" max="8448" width="4" style="13"/>
    <col min="8449" max="8449" width="4.140625" style="13" customWidth="1"/>
    <col min="8450" max="8450" width="4.85546875" style="13" customWidth="1"/>
    <col min="8451" max="8451" width="5" style="13" customWidth="1"/>
    <col min="8452" max="8460" width="4.140625" style="13" customWidth="1"/>
    <col min="8461" max="8461" width="4.42578125" style="13" customWidth="1"/>
    <col min="8462" max="8463" width="4.140625" style="13" customWidth="1"/>
    <col min="8464" max="8464" width="1.42578125" style="13" customWidth="1"/>
    <col min="8465" max="8469" width="3" style="13" customWidth="1"/>
    <col min="8470" max="8470" width="2.140625" style="13" customWidth="1"/>
    <col min="8471" max="8471" width="0" style="13" hidden="1" customWidth="1"/>
    <col min="8472" max="8478" width="4" style="13"/>
    <col min="8479" max="8479" width="6.140625" style="13" bestFit="1" customWidth="1"/>
    <col min="8480" max="8480" width="4" style="13"/>
    <col min="8481" max="8481" width="6.140625" style="13" bestFit="1" customWidth="1"/>
    <col min="8482" max="8704" width="4" style="13"/>
    <col min="8705" max="8705" width="4.140625" style="13" customWidth="1"/>
    <col min="8706" max="8706" width="4.85546875" style="13" customWidth="1"/>
    <col min="8707" max="8707" width="5" style="13" customWidth="1"/>
    <col min="8708" max="8716" width="4.140625" style="13" customWidth="1"/>
    <col min="8717" max="8717" width="4.42578125" style="13" customWidth="1"/>
    <col min="8718" max="8719" width="4.140625" style="13" customWidth="1"/>
    <col min="8720" max="8720" width="1.42578125" style="13" customWidth="1"/>
    <col min="8721" max="8725" width="3" style="13" customWidth="1"/>
    <col min="8726" max="8726" width="2.140625" style="13" customWidth="1"/>
    <col min="8727" max="8727" width="0" style="13" hidden="1" customWidth="1"/>
    <col min="8728" max="8734" width="4" style="13"/>
    <col min="8735" max="8735" width="6.140625" style="13" bestFit="1" customWidth="1"/>
    <col min="8736" max="8736" width="4" style="13"/>
    <col min="8737" max="8737" width="6.140625" style="13" bestFit="1" customWidth="1"/>
    <col min="8738" max="8960" width="4" style="13"/>
    <col min="8961" max="8961" width="4.140625" style="13" customWidth="1"/>
    <col min="8962" max="8962" width="4.85546875" style="13" customWidth="1"/>
    <col min="8963" max="8963" width="5" style="13" customWidth="1"/>
    <col min="8964" max="8972" width="4.140625" style="13" customWidth="1"/>
    <col min="8973" max="8973" width="4.42578125" style="13" customWidth="1"/>
    <col min="8974" max="8975" width="4.140625" style="13" customWidth="1"/>
    <col min="8976" max="8976" width="1.42578125" style="13" customWidth="1"/>
    <col min="8977" max="8981" width="3" style="13" customWidth="1"/>
    <col min="8982" max="8982" width="2.140625" style="13" customWidth="1"/>
    <col min="8983" max="8983" width="0" style="13" hidden="1" customWidth="1"/>
    <col min="8984" max="8990" width="4" style="13"/>
    <col min="8991" max="8991" width="6.140625" style="13" bestFit="1" customWidth="1"/>
    <col min="8992" max="8992" width="4" style="13"/>
    <col min="8993" max="8993" width="6.140625" style="13" bestFit="1" customWidth="1"/>
    <col min="8994" max="9216" width="4" style="13"/>
    <col min="9217" max="9217" width="4.140625" style="13" customWidth="1"/>
    <col min="9218" max="9218" width="4.85546875" style="13" customWidth="1"/>
    <col min="9219" max="9219" width="5" style="13" customWidth="1"/>
    <col min="9220" max="9228" width="4.140625" style="13" customWidth="1"/>
    <col min="9229" max="9229" width="4.42578125" style="13" customWidth="1"/>
    <col min="9230" max="9231" width="4.140625" style="13" customWidth="1"/>
    <col min="9232" max="9232" width="1.42578125" style="13" customWidth="1"/>
    <col min="9233" max="9237" width="3" style="13" customWidth="1"/>
    <col min="9238" max="9238" width="2.140625" style="13" customWidth="1"/>
    <col min="9239" max="9239" width="0" style="13" hidden="1" customWidth="1"/>
    <col min="9240" max="9246" width="4" style="13"/>
    <col min="9247" max="9247" width="6.140625" style="13" bestFit="1" customWidth="1"/>
    <col min="9248" max="9248" width="4" style="13"/>
    <col min="9249" max="9249" width="6.140625" style="13" bestFit="1" customWidth="1"/>
    <col min="9250" max="9472" width="4" style="13"/>
    <col min="9473" max="9473" width="4.140625" style="13" customWidth="1"/>
    <col min="9474" max="9474" width="4.85546875" style="13" customWidth="1"/>
    <col min="9475" max="9475" width="5" style="13" customWidth="1"/>
    <col min="9476" max="9484" width="4.140625" style="13" customWidth="1"/>
    <col min="9485" max="9485" width="4.42578125" style="13" customWidth="1"/>
    <col min="9486" max="9487" width="4.140625" style="13" customWidth="1"/>
    <col min="9488" max="9488" width="1.42578125" style="13" customWidth="1"/>
    <col min="9489" max="9493" width="3" style="13" customWidth="1"/>
    <col min="9494" max="9494" width="2.140625" style="13" customWidth="1"/>
    <col min="9495" max="9495" width="0" style="13" hidden="1" customWidth="1"/>
    <col min="9496" max="9502" width="4" style="13"/>
    <col min="9503" max="9503" width="6.140625" style="13" bestFit="1" customWidth="1"/>
    <col min="9504" max="9504" width="4" style="13"/>
    <col min="9505" max="9505" width="6.140625" style="13" bestFit="1" customWidth="1"/>
    <col min="9506" max="9728" width="4" style="13"/>
    <col min="9729" max="9729" width="4.140625" style="13" customWidth="1"/>
    <col min="9730" max="9730" width="4.85546875" style="13" customWidth="1"/>
    <col min="9731" max="9731" width="5" style="13" customWidth="1"/>
    <col min="9732" max="9740" width="4.140625" style="13" customWidth="1"/>
    <col min="9741" max="9741" width="4.42578125" style="13" customWidth="1"/>
    <col min="9742" max="9743" width="4.140625" style="13" customWidth="1"/>
    <col min="9744" max="9744" width="1.42578125" style="13" customWidth="1"/>
    <col min="9745" max="9749" width="3" style="13" customWidth="1"/>
    <col min="9750" max="9750" width="2.140625" style="13" customWidth="1"/>
    <col min="9751" max="9751" width="0" style="13" hidden="1" customWidth="1"/>
    <col min="9752" max="9758" width="4" style="13"/>
    <col min="9759" max="9759" width="6.140625" style="13" bestFit="1" customWidth="1"/>
    <col min="9760" max="9760" width="4" style="13"/>
    <col min="9761" max="9761" width="6.140625" style="13" bestFit="1" customWidth="1"/>
    <col min="9762" max="9984" width="4" style="13"/>
    <col min="9985" max="9985" width="4.140625" style="13" customWidth="1"/>
    <col min="9986" max="9986" width="4.85546875" style="13" customWidth="1"/>
    <col min="9987" max="9987" width="5" style="13" customWidth="1"/>
    <col min="9988" max="9996" width="4.140625" style="13" customWidth="1"/>
    <col min="9997" max="9997" width="4.42578125" style="13" customWidth="1"/>
    <col min="9998" max="9999" width="4.140625" style="13" customWidth="1"/>
    <col min="10000" max="10000" width="1.42578125" style="13" customWidth="1"/>
    <col min="10001" max="10005" width="3" style="13" customWidth="1"/>
    <col min="10006" max="10006" width="2.140625" style="13" customWidth="1"/>
    <col min="10007" max="10007" width="0" style="13" hidden="1" customWidth="1"/>
    <col min="10008" max="10014" width="4" style="13"/>
    <col min="10015" max="10015" width="6.140625" style="13" bestFit="1" customWidth="1"/>
    <col min="10016" max="10016" width="4" style="13"/>
    <col min="10017" max="10017" width="6.140625" style="13" bestFit="1" customWidth="1"/>
    <col min="10018" max="10240" width="4" style="13"/>
    <col min="10241" max="10241" width="4.140625" style="13" customWidth="1"/>
    <col min="10242" max="10242" width="4.85546875" style="13" customWidth="1"/>
    <col min="10243" max="10243" width="5" style="13" customWidth="1"/>
    <col min="10244" max="10252" width="4.140625" style="13" customWidth="1"/>
    <col min="10253" max="10253" width="4.42578125" style="13" customWidth="1"/>
    <col min="10254" max="10255" width="4.140625" style="13" customWidth="1"/>
    <col min="10256" max="10256" width="1.42578125" style="13" customWidth="1"/>
    <col min="10257" max="10261" width="3" style="13" customWidth="1"/>
    <col min="10262" max="10262" width="2.140625" style="13" customWidth="1"/>
    <col min="10263" max="10263" width="0" style="13" hidden="1" customWidth="1"/>
    <col min="10264" max="10270" width="4" style="13"/>
    <col min="10271" max="10271" width="6.140625" style="13" bestFit="1" customWidth="1"/>
    <col min="10272" max="10272" width="4" style="13"/>
    <col min="10273" max="10273" width="6.140625" style="13" bestFit="1" customWidth="1"/>
    <col min="10274" max="10496" width="4" style="13"/>
    <col min="10497" max="10497" width="4.140625" style="13" customWidth="1"/>
    <col min="10498" max="10498" width="4.85546875" style="13" customWidth="1"/>
    <col min="10499" max="10499" width="5" style="13" customWidth="1"/>
    <col min="10500" max="10508" width="4.140625" style="13" customWidth="1"/>
    <col min="10509" max="10509" width="4.42578125" style="13" customWidth="1"/>
    <col min="10510" max="10511" width="4.140625" style="13" customWidth="1"/>
    <col min="10512" max="10512" width="1.42578125" style="13" customWidth="1"/>
    <col min="10513" max="10517" width="3" style="13" customWidth="1"/>
    <col min="10518" max="10518" width="2.140625" style="13" customWidth="1"/>
    <col min="10519" max="10519" width="0" style="13" hidden="1" customWidth="1"/>
    <col min="10520" max="10526" width="4" style="13"/>
    <col min="10527" max="10527" width="6.140625" style="13" bestFit="1" customWidth="1"/>
    <col min="10528" max="10528" width="4" style="13"/>
    <col min="10529" max="10529" width="6.140625" style="13" bestFit="1" customWidth="1"/>
    <col min="10530" max="10752" width="4" style="13"/>
    <col min="10753" max="10753" width="4.140625" style="13" customWidth="1"/>
    <col min="10754" max="10754" width="4.85546875" style="13" customWidth="1"/>
    <col min="10755" max="10755" width="5" style="13" customWidth="1"/>
    <col min="10756" max="10764" width="4.140625" style="13" customWidth="1"/>
    <col min="10765" max="10765" width="4.42578125" style="13" customWidth="1"/>
    <col min="10766" max="10767" width="4.140625" style="13" customWidth="1"/>
    <col min="10768" max="10768" width="1.42578125" style="13" customWidth="1"/>
    <col min="10769" max="10773" width="3" style="13" customWidth="1"/>
    <col min="10774" max="10774" width="2.140625" style="13" customWidth="1"/>
    <col min="10775" max="10775" width="0" style="13" hidden="1" customWidth="1"/>
    <col min="10776" max="10782" width="4" style="13"/>
    <col min="10783" max="10783" width="6.140625" style="13" bestFit="1" customWidth="1"/>
    <col min="10784" max="10784" width="4" style="13"/>
    <col min="10785" max="10785" width="6.140625" style="13" bestFit="1" customWidth="1"/>
    <col min="10786" max="11008" width="4" style="13"/>
    <col min="11009" max="11009" width="4.140625" style="13" customWidth="1"/>
    <col min="11010" max="11010" width="4.85546875" style="13" customWidth="1"/>
    <col min="11011" max="11011" width="5" style="13" customWidth="1"/>
    <col min="11012" max="11020" width="4.140625" style="13" customWidth="1"/>
    <col min="11021" max="11021" width="4.42578125" style="13" customWidth="1"/>
    <col min="11022" max="11023" width="4.140625" style="13" customWidth="1"/>
    <col min="11024" max="11024" width="1.42578125" style="13" customWidth="1"/>
    <col min="11025" max="11029" width="3" style="13" customWidth="1"/>
    <col min="11030" max="11030" width="2.140625" style="13" customWidth="1"/>
    <col min="11031" max="11031" width="0" style="13" hidden="1" customWidth="1"/>
    <col min="11032" max="11038" width="4" style="13"/>
    <col min="11039" max="11039" width="6.140625" style="13" bestFit="1" customWidth="1"/>
    <col min="11040" max="11040" width="4" style="13"/>
    <col min="11041" max="11041" width="6.140625" style="13" bestFit="1" customWidth="1"/>
    <col min="11042" max="11264" width="4" style="13"/>
    <col min="11265" max="11265" width="4.140625" style="13" customWidth="1"/>
    <col min="11266" max="11266" width="4.85546875" style="13" customWidth="1"/>
    <col min="11267" max="11267" width="5" style="13" customWidth="1"/>
    <col min="11268" max="11276" width="4.140625" style="13" customWidth="1"/>
    <col min="11277" max="11277" width="4.42578125" style="13" customWidth="1"/>
    <col min="11278" max="11279" width="4.140625" style="13" customWidth="1"/>
    <col min="11280" max="11280" width="1.42578125" style="13" customWidth="1"/>
    <col min="11281" max="11285" width="3" style="13" customWidth="1"/>
    <col min="11286" max="11286" width="2.140625" style="13" customWidth="1"/>
    <col min="11287" max="11287" width="0" style="13" hidden="1" customWidth="1"/>
    <col min="11288" max="11294" width="4" style="13"/>
    <col min="11295" max="11295" width="6.140625" style="13" bestFit="1" customWidth="1"/>
    <col min="11296" max="11296" width="4" style="13"/>
    <col min="11297" max="11297" width="6.140625" style="13" bestFit="1" customWidth="1"/>
    <col min="11298" max="11520" width="4" style="13"/>
    <col min="11521" max="11521" width="4.140625" style="13" customWidth="1"/>
    <col min="11522" max="11522" width="4.85546875" style="13" customWidth="1"/>
    <col min="11523" max="11523" width="5" style="13" customWidth="1"/>
    <col min="11524" max="11532" width="4.140625" style="13" customWidth="1"/>
    <col min="11533" max="11533" width="4.42578125" style="13" customWidth="1"/>
    <col min="11534" max="11535" width="4.140625" style="13" customWidth="1"/>
    <col min="11536" max="11536" width="1.42578125" style="13" customWidth="1"/>
    <col min="11537" max="11541" width="3" style="13" customWidth="1"/>
    <col min="11542" max="11542" width="2.140625" style="13" customWidth="1"/>
    <col min="11543" max="11543" width="0" style="13" hidden="1" customWidth="1"/>
    <col min="11544" max="11550" width="4" style="13"/>
    <col min="11551" max="11551" width="6.140625" style="13" bestFit="1" customWidth="1"/>
    <col min="11552" max="11552" width="4" style="13"/>
    <col min="11553" max="11553" width="6.140625" style="13" bestFit="1" customWidth="1"/>
    <col min="11554" max="11776" width="4" style="13"/>
    <col min="11777" max="11777" width="4.140625" style="13" customWidth="1"/>
    <col min="11778" max="11778" width="4.85546875" style="13" customWidth="1"/>
    <col min="11779" max="11779" width="5" style="13" customWidth="1"/>
    <col min="11780" max="11788" width="4.140625" style="13" customWidth="1"/>
    <col min="11789" max="11789" width="4.42578125" style="13" customWidth="1"/>
    <col min="11790" max="11791" width="4.140625" style="13" customWidth="1"/>
    <col min="11792" max="11792" width="1.42578125" style="13" customWidth="1"/>
    <col min="11793" max="11797" width="3" style="13" customWidth="1"/>
    <col min="11798" max="11798" width="2.140625" style="13" customWidth="1"/>
    <col min="11799" max="11799" width="0" style="13" hidden="1" customWidth="1"/>
    <col min="11800" max="11806" width="4" style="13"/>
    <col min="11807" max="11807" width="6.140625" style="13" bestFit="1" customWidth="1"/>
    <col min="11808" max="11808" width="4" style="13"/>
    <col min="11809" max="11809" width="6.140625" style="13" bestFit="1" customWidth="1"/>
    <col min="11810" max="12032" width="4" style="13"/>
    <col min="12033" max="12033" width="4.140625" style="13" customWidth="1"/>
    <col min="12034" max="12034" width="4.85546875" style="13" customWidth="1"/>
    <col min="12035" max="12035" width="5" style="13" customWidth="1"/>
    <col min="12036" max="12044" width="4.140625" style="13" customWidth="1"/>
    <col min="12045" max="12045" width="4.42578125" style="13" customWidth="1"/>
    <col min="12046" max="12047" width="4.140625" style="13" customWidth="1"/>
    <col min="12048" max="12048" width="1.42578125" style="13" customWidth="1"/>
    <col min="12049" max="12053" width="3" style="13" customWidth="1"/>
    <col min="12054" max="12054" width="2.140625" style="13" customWidth="1"/>
    <col min="12055" max="12055" width="0" style="13" hidden="1" customWidth="1"/>
    <col min="12056" max="12062" width="4" style="13"/>
    <col min="12063" max="12063" width="6.140625" style="13" bestFit="1" customWidth="1"/>
    <col min="12064" max="12064" width="4" style="13"/>
    <col min="12065" max="12065" width="6.140625" style="13" bestFit="1" customWidth="1"/>
    <col min="12066" max="12288" width="4" style="13"/>
    <col min="12289" max="12289" width="4.140625" style="13" customWidth="1"/>
    <col min="12290" max="12290" width="4.85546875" style="13" customWidth="1"/>
    <col min="12291" max="12291" width="5" style="13" customWidth="1"/>
    <col min="12292" max="12300" width="4.140625" style="13" customWidth="1"/>
    <col min="12301" max="12301" width="4.42578125" style="13" customWidth="1"/>
    <col min="12302" max="12303" width="4.140625" style="13" customWidth="1"/>
    <col min="12304" max="12304" width="1.42578125" style="13" customWidth="1"/>
    <col min="12305" max="12309" width="3" style="13" customWidth="1"/>
    <col min="12310" max="12310" width="2.140625" style="13" customWidth="1"/>
    <col min="12311" max="12311" width="0" style="13" hidden="1" customWidth="1"/>
    <col min="12312" max="12318" width="4" style="13"/>
    <col min="12319" max="12319" width="6.140625" style="13" bestFit="1" customWidth="1"/>
    <col min="12320" max="12320" width="4" style="13"/>
    <col min="12321" max="12321" width="6.140625" style="13" bestFit="1" customWidth="1"/>
    <col min="12322" max="12544" width="4" style="13"/>
    <col min="12545" max="12545" width="4.140625" style="13" customWidth="1"/>
    <col min="12546" max="12546" width="4.85546875" style="13" customWidth="1"/>
    <col min="12547" max="12547" width="5" style="13" customWidth="1"/>
    <col min="12548" max="12556" width="4.140625" style="13" customWidth="1"/>
    <col min="12557" max="12557" width="4.42578125" style="13" customWidth="1"/>
    <col min="12558" max="12559" width="4.140625" style="13" customWidth="1"/>
    <col min="12560" max="12560" width="1.42578125" style="13" customWidth="1"/>
    <col min="12561" max="12565" width="3" style="13" customWidth="1"/>
    <col min="12566" max="12566" width="2.140625" style="13" customWidth="1"/>
    <col min="12567" max="12567" width="0" style="13" hidden="1" customWidth="1"/>
    <col min="12568" max="12574" width="4" style="13"/>
    <col min="12575" max="12575" width="6.140625" style="13" bestFit="1" customWidth="1"/>
    <col min="12576" max="12576" width="4" style="13"/>
    <col min="12577" max="12577" width="6.140625" style="13" bestFit="1" customWidth="1"/>
    <col min="12578" max="12800" width="4" style="13"/>
    <col min="12801" max="12801" width="4.140625" style="13" customWidth="1"/>
    <col min="12802" max="12802" width="4.85546875" style="13" customWidth="1"/>
    <col min="12803" max="12803" width="5" style="13" customWidth="1"/>
    <col min="12804" max="12812" width="4.140625" style="13" customWidth="1"/>
    <col min="12813" max="12813" width="4.42578125" style="13" customWidth="1"/>
    <col min="12814" max="12815" width="4.140625" style="13" customWidth="1"/>
    <col min="12816" max="12816" width="1.42578125" style="13" customWidth="1"/>
    <col min="12817" max="12821" width="3" style="13" customWidth="1"/>
    <col min="12822" max="12822" width="2.140625" style="13" customWidth="1"/>
    <col min="12823" max="12823" width="0" style="13" hidden="1" customWidth="1"/>
    <col min="12824" max="12830" width="4" style="13"/>
    <col min="12831" max="12831" width="6.140625" style="13" bestFit="1" customWidth="1"/>
    <col min="12832" max="12832" width="4" style="13"/>
    <col min="12833" max="12833" width="6.140625" style="13" bestFit="1" customWidth="1"/>
    <col min="12834" max="13056" width="4" style="13"/>
    <col min="13057" max="13057" width="4.140625" style="13" customWidth="1"/>
    <col min="13058" max="13058" width="4.85546875" style="13" customWidth="1"/>
    <col min="13059" max="13059" width="5" style="13" customWidth="1"/>
    <col min="13060" max="13068" width="4.140625" style="13" customWidth="1"/>
    <col min="13069" max="13069" width="4.42578125" style="13" customWidth="1"/>
    <col min="13070" max="13071" width="4.140625" style="13" customWidth="1"/>
    <col min="13072" max="13072" width="1.42578125" style="13" customWidth="1"/>
    <col min="13073" max="13077" width="3" style="13" customWidth="1"/>
    <col min="13078" max="13078" width="2.140625" style="13" customWidth="1"/>
    <col min="13079" max="13079" width="0" style="13" hidden="1" customWidth="1"/>
    <col min="13080" max="13086" width="4" style="13"/>
    <col min="13087" max="13087" width="6.140625" style="13" bestFit="1" customWidth="1"/>
    <col min="13088" max="13088" width="4" style="13"/>
    <col min="13089" max="13089" width="6.140625" style="13" bestFit="1" customWidth="1"/>
    <col min="13090" max="13312" width="4" style="13"/>
    <col min="13313" max="13313" width="4.140625" style="13" customWidth="1"/>
    <col min="13314" max="13314" width="4.85546875" style="13" customWidth="1"/>
    <col min="13315" max="13315" width="5" style="13" customWidth="1"/>
    <col min="13316" max="13324" width="4.140625" style="13" customWidth="1"/>
    <col min="13325" max="13325" width="4.42578125" style="13" customWidth="1"/>
    <col min="13326" max="13327" width="4.140625" style="13" customWidth="1"/>
    <col min="13328" max="13328" width="1.42578125" style="13" customWidth="1"/>
    <col min="13329" max="13333" width="3" style="13" customWidth="1"/>
    <col min="13334" max="13334" width="2.140625" style="13" customWidth="1"/>
    <col min="13335" max="13335" width="0" style="13" hidden="1" customWidth="1"/>
    <col min="13336" max="13342" width="4" style="13"/>
    <col min="13343" max="13343" width="6.140625" style="13" bestFit="1" customWidth="1"/>
    <col min="13344" max="13344" width="4" style="13"/>
    <col min="13345" max="13345" width="6.140625" style="13" bestFit="1" customWidth="1"/>
    <col min="13346" max="13568" width="4" style="13"/>
    <col min="13569" max="13569" width="4.140625" style="13" customWidth="1"/>
    <col min="13570" max="13570" width="4.85546875" style="13" customWidth="1"/>
    <col min="13571" max="13571" width="5" style="13" customWidth="1"/>
    <col min="13572" max="13580" width="4.140625" style="13" customWidth="1"/>
    <col min="13581" max="13581" width="4.42578125" style="13" customWidth="1"/>
    <col min="13582" max="13583" width="4.140625" style="13" customWidth="1"/>
    <col min="13584" max="13584" width="1.42578125" style="13" customWidth="1"/>
    <col min="13585" max="13589" width="3" style="13" customWidth="1"/>
    <col min="13590" max="13590" width="2.140625" style="13" customWidth="1"/>
    <col min="13591" max="13591" width="0" style="13" hidden="1" customWidth="1"/>
    <col min="13592" max="13598" width="4" style="13"/>
    <col min="13599" max="13599" width="6.140625" style="13" bestFit="1" customWidth="1"/>
    <col min="13600" max="13600" width="4" style="13"/>
    <col min="13601" max="13601" width="6.140625" style="13" bestFit="1" customWidth="1"/>
    <col min="13602" max="13824" width="4" style="13"/>
    <col min="13825" max="13825" width="4.140625" style="13" customWidth="1"/>
    <col min="13826" max="13826" width="4.85546875" style="13" customWidth="1"/>
    <col min="13827" max="13827" width="5" style="13" customWidth="1"/>
    <col min="13828" max="13836" width="4.140625" style="13" customWidth="1"/>
    <col min="13837" max="13837" width="4.42578125" style="13" customWidth="1"/>
    <col min="13838" max="13839" width="4.140625" style="13" customWidth="1"/>
    <col min="13840" max="13840" width="1.42578125" style="13" customWidth="1"/>
    <col min="13841" max="13845" width="3" style="13" customWidth="1"/>
    <col min="13846" max="13846" width="2.140625" style="13" customWidth="1"/>
    <col min="13847" max="13847" width="0" style="13" hidden="1" customWidth="1"/>
    <col min="13848" max="13854" width="4" style="13"/>
    <col min="13855" max="13855" width="6.140625" style="13" bestFit="1" customWidth="1"/>
    <col min="13856" max="13856" width="4" style="13"/>
    <col min="13857" max="13857" width="6.140625" style="13" bestFit="1" customWidth="1"/>
    <col min="13858" max="14080" width="4" style="13"/>
    <col min="14081" max="14081" width="4.140625" style="13" customWidth="1"/>
    <col min="14082" max="14082" width="4.85546875" style="13" customWidth="1"/>
    <col min="14083" max="14083" width="5" style="13" customWidth="1"/>
    <col min="14084" max="14092" width="4.140625" style="13" customWidth="1"/>
    <col min="14093" max="14093" width="4.42578125" style="13" customWidth="1"/>
    <col min="14094" max="14095" width="4.140625" style="13" customWidth="1"/>
    <col min="14096" max="14096" width="1.42578125" style="13" customWidth="1"/>
    <col min="14097" max="14101" width="3" style="13" customWidth="1"/>
    <col min="14102" max="14102" width="2.140625" style="13" customWidth="1"/>
    <col min="14103" max="14103" width="0" style="13" hidden="1" customWidth="1"/>
    <col min="14104" max="14110" width="4" style="13"/>
    <col min="14111" max="14111" width="6.140625" style="13" bestFit="1" customWidth="1"/>
    <col min="14112" max="14112" width="4" style="13"/>
    <col min="14113" max="14113" width="6.140625" style="13" bestFit="1" customWidth="1"/>
    <col min="14114" max="14336" width="4" style="13"/>
    <col min="14337" max="14337" width="4.140625" style="13" customWidth="1"/>
    <col min="14338" max="14338" width="4.85546875" style="13" customWidth="1"/>
    <col min="14339" max="14339" width="5" style="13" customWidth="1"/>
    <col min="14340" max="14348" width="4.140625" style="13" customWidth="1"/>
    <col min="14349" max="14349" width="4.42578125" style="13" customWidth="1"/>
    <col min="14350" max="14351" width="4.140625" style="13" customWidth="1"/>
    <col min="14352" max="14352" width="1.42578125" style="13" customWidth="1"/>
    <col min="14353" max="14357" width="3" style="13" customWidth="1"/>
    <col min="14358" max="14358" width="2.140625" style="13" customWidth="1"/>
    <col min="14359" max="14359" width="0" style="13" hidden="1" customWidth="1"/>
    <col min="14360" max="14366" width="4" style="13"/>
    <col min="14367" max="14367" width="6.140625" style="13" bestFit="1" customWidth="1"/>
    <col min="14368" max="14368" width="4" style="13"/>
    <col min="14369" max="14369" width="6.140625" style="13" bestFit="1" customWidth="1"/>
    <col min="14370" max="14592" width="4" style="13"/>
    <col min="14593" max="14593" width="4.140625" style="13" customWidth="1"/>
    <col min="14594" max="14594" width="4.85546875" style="13" customWidth="1"/>
    <col min="14595" max="14595" width="5" style="13" customWidth="1"/>
    <col min="14596" max="14604" width="4.140625" style="13" customWidth="1"/>
    <col min="14605" max="14605" width="4.42578125" style="13" customWidth="1"/>
    <col min="14606" max="14607" width="4.140625" style="13" customWidth="1"/>
    <col min="14608" max="14608" width="1.42578125" style="13" customWidth="1"/>
    <col min="14609" max="14613" width="3" style="13" customWidth="1"/>
    <col min="14614" max="14614" width="2.140625" style="13" customWidth="1"/>
    <col min="14615" max="14615" width="0" style="13" hidden="1" customWidth="1"/>
    <col min="14616" max="14622" width="4" style="13"/>
    <col min="14623" max="14623" width="6.140625" style="13" bestFit="1" customWidth="1"/>
    <col min="14624" max="14624" width="4" style="13"/>
    <col min="14625" max="14625" width="6.140625" style="13" bestFit="1" customWidth="1"/>
    <col min="14626" max="14848" width="4" style="13"/>
    <col min="14849" max="14849" width="4.140625" style="13" customWidth="1"/>
    <col min="14850" max="14850" width="4.85546875" style="13" customWidth="1"/>
    <col min="14851" max="14851" width="5" style="13" customWidth="1"/>
    <col min="14852" max="14860" width="4.140625" style="13" customWidth="1"/>
    <col min="14861" max="14861" width="4.42578125" style="13" customWidth="1"/>
    <col min="14862" max="14863" width="4.140625" style="13" customWidth="1"/>
    <col min="14864" max="14864" width="1.42578125" style="13" customWidth="1"/>
    <col min="14865" max="14869" width="3" style="13" customWidth="1"/>
    <col min="14870" max="14870" width="2.140625" style="13" customWidth="1"/>
    <col min="14871" max="14871" width="0" style="13" hidden="1" customWidth="1"/>
    <col min="14872" max="14878" width="4" style="13"/>
    <col min="14879" max="14879" width="6.140625" style="13" bestFit="1" customWidth="1"/>
    <col min="14880" max="14880" width="4" style="13"/>
    <col min="14881" max="14881" width="6.140625" style="13" bestFit="1" customWidth="1"/>
    <col min="14882" max="15104" width="4" style="13"/>
    <col min="15105" max="15105" width="4.140625" style="13" customWidth="1"/>
    <col min="15106" max="15106" width="4.85546875" style="13" customWidth="1"/>
    <col min="15107" max="15107" width="5" style="13" customWidth="1"/>
    <col min="15108" max="15116" width="4.140625" style="13" customWidth="1"/>
    <col min="15117" max="15117" width="4.42578125" style="13" customWidth="1"/>
    <col min="15118" max="15119" width="4.140625" style="13" customWidth="1"/>
    <col min="15120" max="15120" width="1.42578125" style="13" customWidth="1"/>
    <col min="15121" max="15125" width="3" style="13" customWidth="1"/>
    <col min="15126" max="15126" width="2.140625" style="13" customWidth="1"/>
    <col min="15127" max="15127" width="0" style="13" hidden="1" customWidth="1"/>
    <col min="15128" max="15134" width="4" style="13"/>
    <col min="15135" max="15135" width="6.140625" style="13" bestFit="1" customWidth="1"/>
    <col min="15136" max="15136" width="4" style="13"/>
    <col min="15137" max="15137" width="6.140625" style="13" bestFit="1" customWidth="1"/>
    <col min="15138" max="15360" width="4" style="13"/>
    <col min="15361" max="15361" width="4.140625" style="13" customWidth="1"/>
    <col min="15362" max="15362" width="4.85546875" style="13" customWidth="1"/>
    <col min="15363" max="15363" width="5" style="13" customWidth="1"/>
    <col min="15364" max="15372" width="4.140625" style="13" customWidth="1"/>
    <col min="15373" max="15373" width="4.42578125" style="13" customWidth="1"/>
    <col min="15374" max="15375" width="4.140625" style="13" customWidth="1"/>
    <col min="15376" max="15376" width="1.42578125" style="13" customWidth="1"/>
    <col min="15377" max="15381" width="3" style="13" customWidth="1"/>
    <col min="15382" max="15382" width="2.140625" style="13" customWidth="1"/>
    <col min="15383" max="15383" width="0" style="13" hidden="1" customWidth="1"/>
    <col min="15384" max="15390" width="4" style="13"/>
    <col min="15391" max="15391" width="6.140625" style="13" bestFit="1" customWidth="1"/>
    <col min="15392" max="15392" width="4" style="13"/>
    <col min="15393" max="15393" width="6.140625" style="13" bestFit="1" customWidth="1"/>
    <col min="15394" max="15616" width="4" style="13"/>
    <col min="15617" max="15617" width="4.140625" style="13" customWidth="1"/>
    <col min="15618" max="15618" width="4.85546875" style="13" customWidth="1"/>
    <col min="15619" max="15619" width="5" style="13" customWidth="1"/>
    <col min="15620" max="15628" width="4.140625" style="13" customWidth="1"/>
    <col min="15629" max="15629" width="4.42578125" style="13" customWidth="1"/>
    <col min="15630" max="15631" width="4.140625" style="13" customWidth="1"/>
    <col min="15632" max="15632" width="1.42578125" style="13" customWidth="1"/>
    <col min="15633" max="15637" width="3" style="13" customWidth="1"/>
    <col min="15638" max="15638" width="2.140625" style="13" customWidth="1"/>
    <col min="15639" max="15639" width="0" style="13" hidden="1" customWidth="1"/>
    <col min="15640" max="15646" width="4" style="13"/>
    <col min="15647" max="15647" width="6.140625" style="13" bestFit="1" customWidth="1"/>
    <col min="15648" max="15648" width="4" style="13"/>
    <col min="15649" max="15649" width="6.140625" style="13" bestFit="1" customWidth="1"/>
    <col min="15650" max="15872" width="4" style="13"/>
    <col min="15873" max="15873" width="4.140625" style="13" customWidth="1"/>
    <col min="15874" max="15874" width="4.85546875" style="13" customWidth="1"/>
    <col min="15875" max="15875" width="5" style="13" customWidth="1"/>
    <col min="15876" max="15884" width="4.140625" style="13" customWidth="1"/>
    <col min="15885" max="15885" width="4.42578125" style="13" customWidth="1"/>
    <col min="15886" max="15887" width="4.140625" style="13" customWidth="1"/>
    <col min="15888" max="15888" width="1.42578125" style="13" customWidth="1"/>
    <col min="15889" max="15893" width="3" style="13" customWidth="1"/>
    <col min="15894" max="15894" width="2.140625" style="13" customWidth="1"/>
    <col min="15895" max="15895" width="0" style="13" hidden="1" customWidth="1"/>
    <col min="15896" max="15902" width="4" style="13"/>
    <col min="15903" max="15903" width="6.140625" style="13" bestFit="1" customWidth="1"/>
    <col min="15904" max="15904" width="4" style="13"/>
    <col min="15905" max="15905" width="6.140625" style="13" bestFit="1" customWidth="1"/>
    <col min="15906" max="16128" width="4" style="13"/>
    <col min="16129" max="16129" width="4.140625" style="13" customWidth="1"/>
    <col min="16130" max="16130" width="4.85546875" style="13" customWidth="1"/>
    <col min="16131" max="16131" width="5" style="13" customWidth="1"/>
    <col min="16132" max="16140" width="4.140625" style="13" customWidth="1"/>
    <col min="16141" max="16141" width="4.42578125" style="13" customWidth="1"/>
    <col min="16142" max="16143" width="4.140625" style="13" customWidth="1"/>
    <col min="16144" max="16144" width="1.42578125" style="13" customWidth="1"/>
    <col min="16145" max="16149" width="3" style="13" customWidth="1"/>
    <col min="16150" max="16150" width="2.140625" style="13" customWidth="1"/>
    <col min="16151" max="16151" width="0" style="13" hidden="1" customWidth="1"/>
    <col min="16152" max="16158" width="4" style="13"/>
    <col min="16159" max="16159" width="6.140625" style="13" bestFit="1" customWidth="1"/>
    <col min="16160" max="16160" width="4" style="13"/>
    <col min="16161" max="16161" width="6.140625" style="13" bestFit="1" customWidth="1"/>
    <col min="16162" max="16384" width="4" style="13"/>
  </cols>
  <sheetData>
    <row r="1" spans="1:23" ht="18" customHeight="1" x14ac:dyDescent="0.2">
      <c r="U1" s="254" t="s">
        <v>68</v>
      </c>
      <c r="V1" s="254"/>
      <c r="W1" s="254"/>
    </row>
    <row r="2" spans="1:23" ht="29.25" customHeight="1" x14ac:dyDescent="0.2">
      <c r="A2" s="158" t="s">
        <v>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s="2" customFormat="1" ht="18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18" customHeight="1" x14ac:dyDescent="0.2">
      <c r="A4" s="159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1"/>
    </row>
    <row r="5" spans="1:23" s="2" customFormat="1" ht="9" customHeight="1" thickBo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23" ht="18" customHeight="1" thickBot="1" x14ac:dyDescent="0.25">
      <c r="A6" s="3">
        <v>1</v>
      </c>
      <c r="B6" s="230" t="s">
        <v>30</v>
      </c>
      <c r="C6" s="230"/>
      <c r="D6" s="231"/>
      <c r="E6" s="232"/>
      <c r="F6" s="232"/>
      <c r="G6" s="232"/>
      <c r="H6" s="232"/>
      <c r="I6" s="232"/>
      <c r="J6" s="233"/>
      <c r="K6" s="116"/>
      <c r="L6" s="116"/>
      <c r="M6" s="3">
        <v>2</v>
      </c>
      <c r="N6" s="230" t="s">
        <v>69</v>
      </c>
      <c r="O6" s="230"/>
      <c r="P6" s="255"/>
      <c r="Q6" s="256"/>
      <c r="R6" s="256"/>
      <c r="S6" s="256"/>
      <c r="T6" s="256"/>
      <c r="U6" s="256"/>
      <c r="V6" s="256"/>
      <c r="W6" s="257"/>
    </row>
    <row r="7" spans="1:23" s="16" customFormat="1" ht="10.5" customHeight="1" thickBot="1" x14ac:dyDescent="0.25">
      <c r="A7" s="5"/>
      <c r="B7" s="6"/>
      <c r="C7" s="6"/>
      <c r="D7" s="7"/>
      <c r="E7" s="7"/>
      <c r="F7" s="7"/>
      <c r="G7" s="7"/>
      <c r="H7" s="7"/>
      <c r="I7" s="7"/>
      <c r="J7" s="7"/>
      <c r="K7" s="6"/>
      <c r="L7" s="6"/>
      <c r="M7" s="5"/>
      <c r="N7" s="6"/>
      <c r="O7" s="6"/>
      <c r="P7" s="8"/>
      <c r="Q7" s="8"/>
      <c r="R7" s="8"/>
      <c r="S7" s="8"/>
      <c r="T7" s="8"/>
      <c r="U7" s="8"/>
      <c r="V7" s="8"/>
      <c r="W7" s="8"/>
    </row>
    <row r="8" spans="1:23" ht="18" customHeight="1" thickBot="1" x14ac:dyDescent="0.25">
      <c r="A8" s="3">
        <v>3</v>
      </c>
      <c r="B8" s="258" t="s">
        <v>70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</row>
    <row r="9" spans="1:23" s="2" customFormat="1" ht="6.75" customHeight="1" thickBot="1" x14ac:dyDescent="0.25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</row>
    <row r="10" spans="1:23" ht="18" customHeight="1" thickBot="1" x14ac:dyDescent="0.25">
      <c r="A10" s="38" t="s">
        <v>9</v>
      </c>
      <c r="B10" s="145" t="s">
        <v>71</v>
      </c>
      <c r="C10" s="146"/>
      <c r="D10" s="146"/>
      <c r="E10" s="146"/>
      <c r="F10" s="146"/>
      <c r="G10" s="146"/>
      <c r="H10" s="146"/>
      <c r="I10" s="146"/>
      <c r="J10" s="146"/>
      <c r="K10" s="147"/>
      <c r="L10" s="39"/>
      <c r="M10" s="38" t="s">
        <v>11</v>
      </c>
      <c r="N10" s="145" t="s">
        <v>72</v>
      </c>
      <c r="O10" s="146"/>
      <c r="P10" s="146"/>
      <c r="Q10" s="146"/>
      <c r="R10" s="146"/>
      <c r="S10" s="146"/>
      <c r="T10" s="146"/>
      <c r="U10" s="146"/>
      <c r="V10" s="147"/>
      <c r="W10" s="40"/>
    </row>
    <row r="11" spans="1:23" s="2" customFormat="1" ht="18" customHeight="1" thickBo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ht="18" customHeight="1" thickBot="1" x14ac:dyDescent="0.25">
      <c r="A12" s="3">
        <v>4</v>
      </c>
      <c r="B12" s="170" t="s">
        <v>1</v>
      </c>
      <c r="C12" s="171"/>
      <c r="D12" s="171"/>
      <c r="E12" s="171"/>
      <c r="F12" s="171"/>
      <c r="G12" s="234" t="str">
        <f>Деклар!G7</f>
        <v>2022 год</v>
      </c>
      <c r="H12" s="235"/>
      <c r="I12" s="235"/>
      <c r="J12" s="236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</row>
    <row r="13" spans="1:23" s="2" customFormat="1" ht="8.25" customHeight="1" thickBot="1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 s="17" customFormat="1" ht="18" customHeight="1" thickBot="1" x14ac:dyDescent="0.3">
      <c r="A14" s="110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</row>
    <row r="15" spans="1:23" s="2" customFormat="1" ht="9.75" customHeight="1" thickBot="1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 ht="39.75" customHeight="1" x14ac:dyDescent="0.2">
      <c r="A16" s="57" t="s">
        <v>9</v>
      </c>
      <c r="B16" s="259" t="s">
        <v>118</v>
      </c>
      <c r="C16" s="253"/>
      <c r="D16" s="253"/>
      <c r="E16" s="253"/>
      <c r="F16" s="253"/>
      <c r="G16" s="253"/>
      <c r="H16" s="260"/>
      <c r="I16" s="57" t="s">
        <v>24</v>
      </c>
      <c r="J16" s="259" t="s">
        <v>119</v>
      </c>
      <c r="K16" s="253"/>
      <c r="L16" s="253"/>
      <c r="M16" s="260"/>
      <c r="N16" s="57" t="s">
        <v>25</v>
      </c>
      <c r="O16" s="259" t="s">
        <v>120</v>
      </c>
      <c r="P16" s="253"/>
      <c r="Q16" s="253"/>
      <c r="R16" s="260"/>
      <c r="S16" s="58" t="s">
        <v>26</v>
      </c>
      <c r="T16" s="261" t="s">
        <v>121</v>
      </c>
      <c r="U16" s="262"/>
      <c r="V16" s="59" t="s">
        <v>27</v>
      </c>
      <c r="W16" s="60" t="s">
        <v>122</v>
      </c>
    </row>
    <row r="17" spans="1:23" s="74" customFormat="1" ht="24.75" customHeight="1" x14ac:dyDescent="0.2">
      <c r="A17" s="152" t="s">
        <v>113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1:23" ht="18" customHeight="1" x14ac:dyDescent="0.2">
      <c r="A18" s="245" t="s">
        <v>74</v>
      </c>
      <c r="B18" s="246"/>
      <c r="C18" s="209" t="s">
        <v>114</v>
      </c>
      <c r="D18" s="218"/>
      <c r="E18" s="218"/>
      <c r="F18" s="218"/>
      <c r="G18" s="218"/>
      <c r="H18" s="210"/>
      <c r="I18" s="61"/>
      <c r="J18" s="263">
        <f>'НР 700.001'!L18</f>
        <v>0</v>
      </c>
      <c r="K18" s="264"/>
      <c r="L18" s="264"/>
      <c r="M18" s="265"/>
      <c r="N18" s="61"/>
      <c r="O18" s="266">
        <f>'НР 700.001'!T18</f>
        <v>0</v>
      </c>
      <c r="P18" s="267"/>
      <c r="Q18" s="267"/>
      <c r="R18" s="268"/>
      <c r="S18" s="45"/>
      <c r="T18" s="45"/>
      <c r="U18" s="45"/>
      <c r="V18" s="45"/>
      <c r="W18" s="62">
        <f>'НР 700.001'!L18</f>
        <v>0</v>
      </c>
    </row>
    <row r="19" spans="1:23" ht="9.75" customHeight="1" x14ac:dyDescent="0.2">
      <c r="A19" s="63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45"/>
      <c r="R19" s="45"/>
      <c r="S19" s="45"/>
      <c r="T19" s="45"/>
      <c r="U19" s="45"/>
      <c r="V19" s="45"/>
      <c r="W19" s="45"/>
    </row>
    <row r="20" spans="1:23" ht="18" customHeight="1" x14ac:dyDescent="0.2">
      <c r="A20" s="98" t="s">
        <v>75</v>
      </c>
      <c r="B20" s="99"/>
      <c r="C20" s="187" t="s">
        <v>115</v>
      </c>
      <c r="D20" s="188"/>
      <c r="E20" s="188"/>
      <c r="F20" s="188"/>
      <c r="G20" s="188"/>
      <c r="H20" s="189"/>
      <c r="I20" s="66"/>
      <c r="J20" s="247">
        <f>'НР 700.001'!I24</f>
        <v>0</v>
      </c>
      <c r="K20" s="248"/>
      <c r="L20" s="248"/>
      <c r="M20" s="249"/>
      <c r="N20" s="66"/>
      <c r="O20" s="181">
        <f>'НР 700.001'!T24</f>
        <v>0</v>
      </c>
      <c r="P20" s="182"/>
      <c r="Q20" s="182"/>
      <c r="R20" s="183"/>
      <c r="S20" s="45"/>
      <c r="T20" s="45"/>
      <c r="U20" s="45"/>
      <c r="V20" s="45"/>
      <c r="W20" s="67">
        <f>'НР 700.001'!L24</f>
        <v>0</v>
      </c>
    </row>
    <row r="21" spans="1:23" ht="9.75" customHeight="1" x14ac:dyDescent="0.2">
      <c r="A21" s="63"/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45"/>
      <c r="R21" s="45"/>
      <c r="S21" s="45"/>
      <c r="T21" s="45"/>
      <c r="U21" s="45"/>
      <c r="V21" s="45"/>
      <c r="W21" s="45"/>
    </row>
    <row r="22" spans="1:23" ht="18" customHeight="1" x14ac:dyDescent="0.2">
      <c r="A22" s="98" t="s">
        <v>76</v>
      </c>
      <c r="B22" s="99"/>
      <c r="C22" s="187" t="s">
        <v>116</v>
      </c>
      <c r="D22" s="188"/>
      <c r="E22" s="188"/>
      <c r="F22" s="188"/>
      <c r="G22" s="188"/>
      <c r="H22" s="189"/>
      <c r="I22" s="66"/>
      <c r="J22" s="247">
        <f>'НР 700.001'!I30</f>
        <v>0</v>
      </c>
      <c r="K22" s="248"/>
      <c r="L22" s="248"/>
      <c r="M22" s="249"/>
      <c r="N22" s="66"/>
      <c r="O22" s="181">
        <f>'НР 700.001'!T30</f>
        <v>0</v>
      </c>
      <c r="P22" s="182"/>
      <c r="Q22" s="182"/>
      <c r="R22" s="183"/>
      <c r="S22" s="45"/>
      <c r="T22" s="45"/>
      <c r="U22" s="45"/>
      <c r="V22" s="45"/>
      <c r="W22" s="67">
        <f>'НР 700.001'!L30</f>
        <v>0</v>
      </c>
    </row>
    <row r="23" spans="1:23" ht="9.75" customHeight="1" x14ac:dyDescent="0.2">
      <c r="A23" s="63"/>
      <c r="B23" s="6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45"/>
      <c r="R23" s="45"/>
      <c r="S23" s="45"/>
      <c r="T23" s="45"/>
      <c r="U23" s="45"/>
      <c r="V23" s="45"/>
      <c r="W23" s="45"/>
    </row>
    <row r="24" spans="1:23" ht="18" customHeight="1" x14ac:dyDescent="0.2">
      <c r="A24" s="243" t="s">
        <v>77</v>
      </c>
      <c r="B24" s="244"/>
      <c r="C24" s="207" t="s">
        <v>117</v>
      </c>
      <c r="D24" s="217"/>
      <c r="E24" s="217"/>
      <c r="F24" s="217"/>
      <c r="G24" s="217"/>
      <c r="H24" s="208"/>
      <c r="I24" s="69"/>
      <c r="J24" s="250">
        <f>'НР 700.001'!I36</f>
        <v>0</v>
      </c>
      <c r="K24" s="251"/>
      <c r="L24" s="251"/>
      <c r="M24" s="252"/>
      <c r="N24" s="69"/>
      <c r="O24" s="240">
        <f>'НР 700.001'!T36</f>
        <v>0</v>
      </c>
      <c r="P24" s="241"/>
      <c r="Q24" s="241"/>
      <c r="R24" s="242"/>
      <c r="S24" s="45"/>
      <c r="T24" s="45"/>
      <c r="U24" s="45"/>
      <c r="V24" s="45"/>
      <c r="W24" s="70">
        <f>'НР 700.001'!L36</f>
        <v>0</v>
      </c>
    </row>
    <row r="25" spans="1:23" s="74" customFormat="1" ht="24.75" customHeight="1" x14ac:dyDescent="0.2">
      <c r="A25" s="237" t="s">
        <v>123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9"/>
    </row>
    <row r="26" spans="1:23" ht="9.75" customHeight="1" x14ac:dyDescent="0.2">
      <c r="A26" s="63"/>
      <c r="B26" s="68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5"/>
      <c r="S26" s="45"/>
      <c r="T26" s="45"/>
      <c r="U26" s="45"/>
      <c r="V26" s="45"/>
      <c r="W26" s="45"/>
    </row>
    <row r="27" spans="1:23" ht="18" customHeight="1" x14ac:dyDescent="0.2">
      <c r="A27" s="243" t="s">
        <v>78</v>
      </c>
      <c r="B27" s="244"/>
      <c r="C27" s="207"/>
      <c r="D27" s="217"/>
      <c r="E27" s="217"/>
      <c r="F27" s="217"/>
      <c r="G27" s="217"/>
      <c r="H27" s="208"/>
      <c r="I27" s="69"/>
      <c r="J27" s="250">
        <f>'НР 700.001'!I43</f>
        <v>0</v>
      </c>
      <c r="K27" s="251"/>
      <c r="L27" s="251"/>
      <c r="M27" s="252"/>
      <c r="N27" s="69"/>
      <c r="O27" s="240">
        <f>'НР 700.001'!T43</f>
        <v>0</v>
      </c>
      <c r="P27" s="241"/>
      <c r="Q27" s="241"/>
      <c r="R27" s="242"/>
      <c r="S27" s="45"/>
      <c r="T27" s="45"/>
      <c r="U27" s="45"/>
      <c r="V27" s="45"/>
      <c r="W27" s="70">
        <f>'НР 700.001'!L43</f>
        <v>0</v>
      </c>
    </row>
    <row r="28" spans="1:23" s="74" customFormat="1" ht="24.75" customHeight="1" x14ac:dyDescent="0.2">
      <c r="A28" s="237" t="s">
        <v>124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9"/>
    </row>
    <row r="29" spans="1:23" ht="9.75" customHeight="1" x14ac:dyDescent="0.2">
      <c r="A29" s="63"/>
      <c r="B29" s="68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45"/>
      <c r="R29" s="45"/>
      <c r="S29" s="45"/>
      <c r="T29" s="45"/>
      <c r="U29" s="45"/>
      <c r="V29" s="45"/>
      <c r="W29" s="45"/>
    </row>
    <row r="30" spans="1:23" ht="18" customHeight="1" x14ac:dyDescent="0.2">
      <c r="A30" s="98" t="s">
        <v>79</v>
      </c>
      <c r="B30" s="99"/>
      <c r="C30" s="187" t="s">
        <v>125</v>
      </c>
      <c r="D30" s="188"/>
      <c r="E30" s="188"/>
      <c r="F30" s="188"/>
      <c r="G30" s="188"/>
      <c r="H30" s="189"/>
      <c r="I30" s="66"/>
      <c r="J30" s="247">
        <f>'НР 700.001'!I50</f>
        <v>0</v>
      </c>
      <c r="K30" s="248"/>
      <c r="L30" s="248"/>
      <c r="M30" s="249"/>
      <c r="N30" s="66"/>
      <c r="O30" s="181">
        <f>'НР 700.001'!T50</f>
        <v>0</v>
      </c>
      <c r="P30" s="182"/>
      <c r="Q30" s="182"/>
      <c r="R30" s="183"/>
      <c r="S30" s="45"/>
      <c r="T30" s="45"/>
      <c r="U30" s="45"/>
      <c r="V30" s="45"/>
      <c r="W30" s="67">
        <f>'НР 700.001'!L50</f>
        <v>0</v>
      </c>
    </row>
    <row r="31" spans="1:23" ht="9.75" customHeight="1" x14ac:dyDescent="0.2">
      <c r="A31" s="71"/>
      <c r="B31" s="7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5"/>
      <c r="S31" s="45"/>
      <c r="T31" s="45"/>
      <c r="U31" s="45"/>
      <c r="V31" s="45"/>
      <c r="W31" s="45"/>
    </row>
    <row r="32" spans="1:23" ht="18" customHeight="1" x14ac:dyDescent="0.2">
      <c r="A32" s="98" t="s">
        <v>80</v>
      </c>
      <c r="B32" s="99"/>
      <c r="C32" s="187" t="s">
        <v>126</v>
      </c>
      <c r="D32" s="188"/>
      <c r="E32" s="188"/>
      <c r="F32" s="188"/>
      <c r="G32" s="188"/>
      <c r="H32" s="189"/>
      <c r="I32" s="66"/>
      <c r="J32" s="247">
        <f>'НР 700.001'!I56</f>
        <v>0</v>
      </c>
      <c r="K32" s="248"/>
      <c r="L32" s="248"/>
      <c r="M32" s="249"/>
      <c r="N32" s="66"/>
      <c r="O32" s="181">
        <f>'НР 700.001'!T56</f>
        <v>0</v>
      </c>
      <c r="P32" s="182"/>
      <c r="Q32" s="182"/>
      <c r="R32" s="183"/>
      <c r="S32" s="45"/>
      <c r="T32" s="45"/>
      <c r="U32" s="45"/>
      <c r="V32" s="45"/>
      <c r="W32" s="67">
        <f>'НР 700.001'!L56</f>
        <v>0</v>
      </c>
    </row>
    <row r="33" spans="1:23" ht="9.75" customHeight="1" x14ac:dyDescent="0.2">
      <c r="A33" s="63"/>
      <c r="B33" s="68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45"/>
      <c r="R33" s="45"/>
      <c r="S33" s="45"/>
      <c r="T33" s="45"/>
      <c r="U33" s="45"/>
      <c r="V33" s="45"/>
      <c r="W33" s="45"/>
    </row>
    <row r="34" spans="1:23" ht="18" customHeight="1" x14ac:dyDescent="0.2">
      <c r="A34" s="98" t="s">
        <v>81</v>
      </c>
      <c r="B34" s="99"/>
      <c r="C34" s="187" t="s">
        <v>127</v>
      </c>
      <c r="D34" s="188"/>
      <c r="E34" s="188"/>
      <c r="F34" s="188"/>
      <c r="G34" s="188"/>
      <c r="H34" s="189"/>
      <c r="I34" s="66"/>
      <c r="J34" s="247">
        <f>'НР 700.001'!I62</f>
        <v>0</v>
      </c>
      <c r="K34" s="248"/>
      <c r="L34" s="248"/>
      <c r="M34" s="249"/>
      <c r="N34" s="66"/>
      <c r="O34" s="181">
        <f>'НР 700.001'!T62</f>
        <v>0</v>
      </c>
      <c r="P34" s="182"/>
      <c r="Q34" s="182"/>
      <c r="R34" s="183"/>
      <c r="S34" s="73"/>
      <c r="T34" s="73"/>
      <c r="U34" s="73"/>
      <c r="V34" s="73"/>
      <c r="W34" s="67">
        <f>'НР 700.001'!L62</f>
        <v>0</v>
      </c>
    </row>
    <row r="35" spans="1:23" s="74" customFormat="1" ht="24.75" customHeight="1" x14ac:dyDescent="0.2">
      <c r="A35" s="237" t="s">
        <v>128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9"/>
    </row>
    <row r="36" spans="1:23" ht="18" customHeight="1" x14ac:dyDescent="0.2">
      <c r="A36" s="98" t="s">
        <v>82</v>
      </c>
      <c r="B36" s="99"/>
      <c r="C36" s="187" t="s">
        <v>129</v>
      </c>
      <c r="D36" s="188"/>
      <c r="E36" s="188"/>
      <c r="F36" s="188"/>
      <c r="G36" s="188"/>
      <c r="H36" s="189"/>
      <c r="I36" s="66"/>
      <c r="J36" s="247">
        <f>'НР 700.001'!I68</f>
        <v>0</v>
      </c>
      <c r="K36" s="248"/>
      <c r="L36" s="248"/>
      <c r="M36" s="249"/>
      <c r="N36" s="66"/>
      <c r="O36" s="181">
        <f>'НР 700.001'!T68</f>
        <v>0</v>
      </c>
      <c r="P36" s="182"/>
      <c r="Q36" s="182"/>
      <c r="R36" s="183"/>
      <c r="S36" s="45"/>
      <c r="T36" s="45"/>
      <c r="U36" s="45"/>
      <c r="V36" s="45"/>
      <c r="W36" s="67">
        <f>'НР 700.001'!L68</f>
        <v>0</v>
      </c>
    </row>
    <row r="37" spans="1:23" ht="9.75" customHeight="1" x14ac:dyDescent="0.2">
      <c r="A37" s="71"/>
      <c r="B37" s="7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45"/>
      <c r="R37" s="45"/>
      <c r="S37" s="45"/>
      <c r="T37" s="45"/>
      <c r="U37" s="45"/>
      <c r="V37" s="45"/>
      <c r="W37" s="45"/>
    </row>
    <row r="38" spans="1:23" ht="18" customHeight="1" x14ac:dyDescent="0.2">
      <c r="A38" s="98" t="s">
        <v>83</v>
      </c>
      <c r="B38" s="99"/>
      <c r="C38" s="187" t="s">
        <v>130</v>
      </c>
      <c r="D38" s="188"/>
      <c r="E38" s="188"/>
      <c r="F38" s="188"/>
      <c r="G38" s="188"/>
      <c r="H38" s="189"/>
      <c r="I38" s="66"/>
      <c r="J38" s="247">
        <f>'НР 700.001'!I74</f>
        <v>0</v>
      </c>
      <c r="K38" s="248"/>
      <c r="L38" s="248"/>
      <c r="M38" s="249"/>
      <c r="N38" s="66"/>
      <c r="O38" s="181">
        <f>'НР 700.001'!T74</f>
        <v>0</v>
      </c>
      <c r="P38" s="182"/>
      <c r="Q38" s="182"/>
      <c r="R38" s="183"/>
      <c r="S38" s="45"/>
      <c r="T38" s="45"/>
      <c r="U38" s="45"/>
      <c r="V38" s="45"/>
      <c r="W38" s="67">
        <f>'НР 700.001'!L74</f>
        <v>0</v>
      </c>
    </row>
    <row r="39" spans="1:23" s="74" customFormat="1" ht="24.75" customHeight="1" x14ac:dyDescent="0.2">
      <c r="A39" s="237" t="s">
        <v>131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9"/>
    </row>
    <row r="40" spans="1:23" ht="18" customHeight="1" x14ac:dyDescent="0.2">
      <c r="A40" s="98" t="s">
        <v>84</v>
      </c>
      <c r="B40" s="99"/>
      <c r="C40" s="187" t="s">
        <v>132</v>
      </c>
      <c r="D40" s="188"/>
      <c r="E40" s="188"/>
      <c r="F40" s="188"/>
      <c r="G40" s="188"/>
      <c r="H40" s="189"/>
      <c r="I40" s="66"/>
      <c r="J40" s="247">
        <f>'НР 700.001'!I80</f>
        <v>0</v>
      </c>
      <c r="K40" s="248"/>
      <c r="L40" s="248"/>
      <c r="M40" s="249"/>
      <c r="N40" s="66"/>
      <c r="O40" s="181">
        <f>'НР 700.001'!T80</f>
        <v>0</v>
      </c>
      <c r="P40" s="182"/>
      <c r="Q40" s="182"/>
      <c r="R40" s="183"/>
      <c r="S40" s="45"/>
      <c r="T40" s="45"/>
      <c r="U40" s="45"/>
      <c r="V40" s="45"/>
      <c r="W40" s="67">
        <f>'НР 700.001'!L80</f>
        <v>0</v>
      </c>
    </row>
    <row r="41" spans="1:23" ht="9.75" customHeight="1" x14ac:dyDescent="0.2">
      <c r="A41" s="63"/>
      <c r="B41" s="68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5"/>
      <c r="R41" s="45"/>
      <c r="S41" s="45"/>
      <c r="T41" s="45"/>
      <c r="U41" s="45"/>
      <c r="V41" s="45"/>
      <c r="W41" s="45"/>
    </row>
    <row r="42" spans="1:23" ht="18" customHeight="1" x14ac:dyDescent="0.2">
      <c r="A42" s="98" t="s">
        <v>85</v>
      </c>
      <c r="B42" s="99"/>
      <c r="C42" s="187" t="s">
        <v>133</v>
      </c>
      <c r="D42" s="188"/>
      <c r="E42" s="188"/>
      <c r="F42" s="188"/>
      <c r="G42" s="188"/>
      <c r="H42" s="189"/>
      <c r="I42" s="66"/>
      <c r="J42" s="247">
        <f>'НР 700.001'!I86</f>
        <v>0</v>
      </c>
      <c r="K42" s="248"/>
      <c r="L42" s="248"/>
      <c r="M42" s="249"/>
      <c r="N42" s="66"/>
      <c r="O42" s="181">
        <f>'НР 700.001'!T86</f>
        <v>0</v>
      </c>
      <c r="P42" s="182"/>
      <c r="Q42" s="182"/>
      <c r="R42" s="183"/>
      <c r="S42" s="45"/>
      <c r="T42" s="45"/>
      <c r="U42" s="45"/>
      <c r="V42" s="45"/>
      <c r="W42" s="67">
        <f>'НР 700.001'!L86</f>
        <v>0</v>
      </c>
    </row>
    <row r="43" spans="1:23" ht="9.75" customHeight="1" x14ac:dyDescent="0.2">
      <c r="A43" s="63"/>
      <c r="B43" s="68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45"/>
      <c r="R43" s="45"/>
      <c r="S43" s="45"/>
      <c r="T43" s="45"/>
      <c r="U43" s="45"/>
      <c r="V43" s="45"/>
      <c r="W43" s="45"/>
    </row>
    <row r="44" spans="1:23" ht="18" customHeight="1" x14ac:dyDescent="0.2">
      <c r="A44" s="98" t="s">
        <v>86</v>
      </c>
      <c r="B44" s="99"/>
      <c r="C44" s="187" t="s">
        <v>134</v>
      </c>
      <c r="D44" s="188"/>
      <c r="E44" s="188"/>
      <c r="F44" s="188"/>
      <c r="G44" s="188"/>
      <c r="H44" s="189"/>
      <c r="I44" s="66"/>
      <c r="J44" s="247">
        <f>'НР 700.001'!I92</f>
        <v>0</v>
      </c>
      <c r="K44" s="248"/>
      <c r="L44" s="248"/>
      <c r="M44" s="249"/>
      <c r="N44" s="66"/>
      <c r="O44" s="181">
        <f>'НР 700.001'!T92</f>
        <v>0</v>
      </c>
      <c r="P44" s="182"/>
      <c r="Q44" s="182"/>
      <c r="R44" s="183"/>
      <c r="S44" s="45"/>
      <c r="T44" s="45"/>
      <c r="U44" s="45"/>
      <c r="V44" s="45"/>
      <c r="W44" s="67">
        <f>'НР 700.001'!L92</f>
        <v>0</v>
      </c>
    </row>
    <row r="45" spans="1:23" ht="9.75" customHeight="1" x14ac:dyDescent="0.2">
      <c r="A45" s="63"/>
      <c r="B45" s="68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45"/>
      <c r="R45" s="45"/>
      <c r="S45" s="45"/>
      <c r="T45" s="45"/>
      <c r="U45" s="45"/>
      <c r="V45" s="45"/>
      <c r="W45" s="45"/>
    </row>
    <row r="46" spans="1:23" ht="18" customHeight="1" x14ac:dyDescent="0.2">
      <c r="A46" s="98" t="s">
        <v>87</v>
      </c>
      <c r="B46" s="99"/>
      <c r="C46" s="187" t="s">
        <v>135</v>
      </c>
      <c r="D46" s="188"/>
      <c r="E46" s="188"/>
      <c r="F46" s="188"/>
      <c r="G46" s="188"/>
      <c r="H46" s="189"/>
      <c r="I46" s="66"/>
      <c r="J46" s="247">
        <f>'НР 700.001'!I98</f>
        <v>0</v>
      </c>
      <c r="K46" s="248"/>
      <c r="L46" s="248"/>
      <c r="M46" s="249"/>
      <c r="N46" s="66"/>
      <c r="O46" s="181">
        <f>'НР 700.001'!T98</f>
        <v>0</v>
      </c>
      <c r="P46" s="182"/>
      <c r="Q46" s="182"/>
      <c r="R46" s="183"/>
      <c r="S46" s="45"/>
      <c r="T46" s="45"/>
      <c r="U46" s="45"/>
      <c r="V46" s="45"/>
      <c r="W46" s="67">
        <f>'НР 700.001'!L98</f>
        <v>0</v>
      </c>
    </row>
    <row r="47" spans="1:23" s="74" customFormat="1" ht="24.75" customHeight="1" x14ac:dyDescent="0.2">
      <c r="A47" s="237" t="s">
        <v>136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53"/>
      <c r="O47" s="238"/>
      <c r="P47" s="238"/>
      <c r="Q47" s="238"/>
      <c r="R47" s="238"/>
      <c r="S47" s="238"/>
      <c r="T47" s="238"/>
      <c r="U47" s="238"/>
      <c r="V47" s="238"/>
      <c r="W47" s="239"/>
    </row>
    <row r="48" spans="1:23" ht="18" customHeight="1" x14ac:dyDescent="0.2">
      <c r="A48" s="98" t="s">
        <v>88</v>
      </c>
      <c r="B48" s="99"/>
      <c r="C48" s="187" t="s">
        <v>137</v>
      </c>
      <c r="D48" s="188"/>
      <c r="E48" s="188"/>
      <c r="F48" s="188"/>
      <c r="G48" s="188"/>
      <c r="H48" s="189"/>
      <c r="I48" s="66"/>
      <c r="J48" s="247">
        <f>'НР 700.001'!I104</f>
        <v>0</v>
      </c>
      <c r="K48" s="248"/>
      <c r="L48" s="248"/>
      <c r="M48" s="249"/>
      <c r="N48" s="65"/>
      <c r="O48" s="181">
        <f>'НР 700.001'!T104</f>
        <v>0</v>
      </c>
      <c r="P48" s="182"/>
      <c r="Q48" s="182"/>
      <c r="R48" s="183"/>
      <c r="S48" s="45"/>
      <c r="T48" s="45"/>
      <c r="U48" s="45"/>
      <c r="V48" s="45"/>
      <c r="W48" s="67">
        <f>'НР 700.001'!L104</f>
        <v>0</v>
      </c>
    </row>
    <row r="49" spans="1:23" ht="9.75" customHeight="1" x14ac:dyDescent="0.2">
      <c r="A49" s="63"/>
      <c r="B49" s="68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45"/>
      <c r="R49" s="45"/>
      <c r="S49" s="45"/>
      <c r="T49" s="45"/>
      <c r="U49" s="45"/>
      <c r="V49" s="45"/>
      <c r="W49" s="45"/>
    </row>
    <row r="50" spans="1:23" ht="18" customHeight="1" x14ac:dyDescent="0.2">
      <c r="A50" s="98" t="s">
        <v>89</v>
      </c>
      <c r="B50" s="99"/>
      <c r="C50" s="187" t="s">
        <v>138</v>
      </c>
      <c r="D50" s="188"/>
      <c r="E50" s="188"/>
      <c r="F50" s="188"/>
      <c r="G50" s="188"/>
      <c r="H50" s="189"/>
      <c r="I50" s="66"/>
      <c r="J50" s="247">
        <f>'НР 700.001'!I110</f>
        <v>0</v>
      </c>
      <c r="K50" s="248"/>
      <c r="L50" s="248"/>
      <c r="M50" s="249"/>
      <c r="N50" s="65"/>
      <c r="O50" s="181">
        <f>'НР 700.001'!T110</f>
        <v>0</v>
      </c>
      <c r="P50" s="182"/>
      <c r="Q50" s="182"/>
      <c r="R50" s="183"/>
      <c r="S50" s="45"/>
      <c r="T50" s="45"/>
      <c r="U50" s="45"/>
      <c r="V50" s="45"/>
      <c r="W50" s="67">
        <f>'НР 700.001'!L110</f>
        <v>0</v>
      </c>
    </row>
    <row r="51" spans="1:23" ht="9.75" customHeight="1" x14ac:dyDescent="0.2">
      <c r="A51" s="63"/>
      <c r="B51" s="68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45"/>
      <c r="R51" s="45"/>
      <c r="S51" s="45"/>
      <c r="T51" s="45"/>
      <c r="U51" s="45"/>
      <c r="V51" s="45"/>
      <c r="W51" s="45"/>
    </row>
    <row r="52" spans="1:23" ht="18" customHeight="1" x14ac:dyDescent="0.2">
      <c r="A52" s="98" t="s">
        <v>90</v>
      </c>
      <c r="B52" s="99"/>
      <c r="C52" s="187" t="s">
        <v>139</v>
      </c>
      <c r="D52" s="188"/>
      <c r="E52" s="188"/>
      <c r="F52" s="188"/>
      <c r="G52" s="188"/>
      <c r="H52" s="189"/>
      <c r="I52" s="66"/>
      <c r="J52" s="247">
        <f>'НР 700.001'!I116</f>
        <v>0</v>
      </c>
      <c r="K52" s="248"/>
      <c r="L52" s="248"/>
      <c r="M52" s="249"/>
      <c r="N52" s="65"/>
      <c r="O52" s="181">
        <f>'НР 700.001'!T116</f>
        <v>0</v>
      </c>
      <c r="P52" s="182"/>
      <c r="Q52" s="182"/>
      <c r="R52" s="183"/>
      <c r="S52" s="45"/>
      <c r="T52" s="181">
        <f>'НР 700.001'!Q116</f>
        <v>0</v>
      </c>
      <c r="U52" s="183"/>
      <c r="V52" s="45"/>
      <c r="W52" s="67">
        <f>'НР 700.001'!L116</f>
        <v>0</v>
      </c>
    </row>
    <row r="53" spans="1:23" ht="9.75" customHeight="1" x14ac:dyDescent="0.2">
      <c r="A53" s="63"/>
      <c r="B53" s="68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45"/>
      <c r="R53" s="45"/>
      <c r="S53" s="45"/>
      <c r="T53" s="45"/>
      <c r="U53" s="45"/>
      <c r="V53" s="45"/>
      <c r="W53" s="45"/>
    </row>
    <row r="54" spans="1:23" ht="18" customHeight="1" x14ac:dyDescent="0.2">
      <c r="A54" s="98" t="s">
        <v>91</v>
      </c>
      <c r="B54" s="99"/>
      <c r="C54" s="187" t="s">
        <v>140</v>
      </c>
      <c r="D54" s="188"/>
      <c r="E54" s="188"/>
      <c r="F54" s="188"/>
      <c r="G54" s="188"/>
      <c r="H54" s="189"/>
      <c r="I54" s="66"/>
      <c r="J54" s="247">
        <f>'НР 700.001'!I122</f>
        <v>0</v>
      </c>
      <c r="K54" s="248"/>
      <c r="L54" s="248"/>
      <c r="M54" s="248"/>
      <c r="N54" s="65"/>
      <c r="O54" s="181">
        <f>'НР 700.001'!T122</f>
        <v>0</v>
      </c>
      <c r="P54" s="182"/>
      <c r="Q54" s="182"/>
      <c r="R54" s="183"/>
      <c r="S54" s="45"/>
      <c r="T54" s="181">
        <f>'НР 700.001'!Q122</f>
        <v>0</v>
      </c>
      <c r="U54" s="183"/>
      <c r="V54" s="45"/>
      <c r="W54" s="67">
        <f>'НР 700.001'!L122</f>
        <v>0</v>
      </c>
    </row>
    <row r="55" spans="1:23" ht="9.75" customHeight="1" x14ac:dyDescent="0.2">
      <c r="A55" s="63"/>
      <c r="B55" s="68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45"/>
      <c r="R55" s="45"/>
      <c r="S55" s="45"/>
      <c r="T55" s="45"/>
      <c r="U55" s="45"/>
      <c r="V55" s="45"/>
      <c r="W55" s="45"/>
    </row>
    <row r="56" spans="1:23" ht="18" customHeight="1" x14ac:dyDescent="0.2">
      <c r="A56" s="98" t="s">
        <v>92</v>
      </c>
      <c r="B56" s="99"/>
      <c r="C56" s="187" t="s">
        <v>141</v>
      </c>
      <c r="D56" s="188"/>
      <c r="E56" s="188"/>
      <c r="F56" s="188"/>
      <c r="G56" s="188"/>
      <c r="H56" s="189"/>
      <c r="I56" s="66"/>
      <c r="J56" s="247">
        <f>'НР 700.001'!I128</f>
        <v>0</v>
      </c>
      <c r="K56" s="248"/>
      <c r="L56" s="248"/>
      <c r="M56" s="248"/>
      <c r="N56" s="65"/>
      <c r="O56" s="181">
        <f>'НР 700.001'!T128</f>
        <v>0</v>
      </c>
      <c r="P56" s="182"/>
      <c r="Q56" s="182"/>
      <c r="R56" s="183"/>
      <c r="S56" s="45"/>
      <c r="T56" s="181">
        <f>'НР 700.001'!Q128</f>
        <v>0</v>
      </c>
      <c r="U56" s="183"/>
      <c r="V56" s="45"/>
      <c r="W56" s="67">
        <f>'НР 700.001'!L128</f>
        <v>0</v>
      </c>
    </row>
    <row r="57" spans="1:23" ht="9.75" customHeight="1" x14ac:dyDescent="0.2">
      <c r="A57" s="63"/>
      <c r="B57" s="68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45"/>
      <c r="R57" s="45"/>
      <c r="S57" s="45"/>
      <c r="T57" s="45"/>
      <c r="U57" s="45"/>
      <c r="V57" s="45"/>
      <c r="W57" s="45"/>
    </row>
    <row r="58" spans="1:23" ht="18" customHeight="1" x14ac:dyDescent="0.2">
      <c r="A58" s="98" t="s">
        <v>93</v>
      </c>
      <c r="B58" s="99"/>
      <c r="C58" s="187" t="s">
        <v>142</v>
      </c>
      <c r="D58" s="188"/>
      <c r="E58" s="188"/>
      <c r="F58" s="188"/>
      <c r="G58" s="188"/>
      <c r="H58" s="189"/>
      <c r="I58" s="66"/>
      <c r="J58" s="247">
        <f>'НР 700.001'!I134</f>
        <v>0</v>
      </c>
      <c r="K58" s="248"/>
      <c r="L58" s="248"/>
      <c r="M58" s="248"/>
      <c r="N58" s="65"/>
      <c r="O58" s="181">
        <f>'НР 700.001'!T134</f>
        <v>0</v>
      </c>
      <c r="P58" s="182"/>
      <c r="Q58" s="182"/>
      <c r="R58" s="183"/>
      <c r="S58" s="45"/>
      <c r="T58" s="181">
        <f>'НР 700.001'!Q134</f>
        <v>0</v>
      </c>
      <c r="U58" s="183"/>
      <c r="V58" s="45"/>
      <c r="W58" s="67">
        <f>'НР 700.001'!L134</f>
        <v>0</v>
      </c>
    </row>
    <row r="59" spans="1:23" ht="9.75" customHeight="1" x14ac:dyDescent="0.2">
      <c r="A59" s="63"/>
      <c r="B59" s="68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45"/>
      <c r="R59" s="45"/>
      <c r="S59" s="45"/>
      <c r="T59" s="45"/>
      <c r="U59" s="45"/>
      <c r="V59" s="45"/>
      <c r="W59" s="45"/>
    </row>
    <row r="60" spans="1:23" ht="18" customHeight="1" x14ac:dyDescent="0.2">
      <c r="A60" s="98" t="s">
        <v>94</v>
      </c>
      <c r="B60" s="99"/>
      <c r="C60" s="187" t="s">
        <v>143</v>
      </c>
      <c r="D60" s="188"/>
      <c r="E60" s="188"/>
      <c r="F60" s="188"/>
      <c r="G60" s="188"/>
      <c r="H60" s="189"/>
      <c r="I60" s="66"/>
      <c r="J60" s="247">
        <f>'НР 700.001'!I140</f>
        <v>0</v>
      </c>
      <c r="K60" s="248"/>
      <c r="L60" s="248"/>
      <c r="M60" s="248"/>
      <c r="N60" s="65"/>
      <c r="O60" s="181">
        <f>'НР 700.001'!T140</f>
        <v>0</v>
      </c>
      <c r="P60" s="182"/>
      <c r="Q60" s="182"/>
      <c r="R60" s="183"/>
      <c r="S60" s="45"/>
      <c r="T60" s="181">
        <f>'НР 700.001'!L140</f>
        <v>0</v>
      </c>
      <c r="U60" s="183"/>
      <c r="V60" s="45"/>
      <c r="W60" s="67">
        <f>'НР 700.001'!Q140</f>
        <v>0</v>
      </c>
    </row>
    <row r="61" spans="1:23" s="74" customFormat="1" ht="24.75" customHeight="1" x14ac:dyDescent="0.2">
      <c r="A61" s="237" t="s">
        <v>144</v>
      </c>
      <c r="B61" s="238"/>
      <c r="C61" s="238"/>
      <c r="D61" s="238"/>
      <c r="E61" s="238"/>
      <c r="F61" s="238"/>
      <c r="G61" s="238"/>
      <c r="H61" s="238"/>
      <c r="I61" s="253"/>
      <c r="J61" s="238"/>
      <c r="K61" s="238"/>
      <c r="L61" s="238"/>
      <c r="M61" s="238"/>
      <c r="N61" s="269"/>
      <c r="O61" s="238"/>
      <c r="P61" s="238"/>
      <c r="Q61" s="238"/>
      <c r="R61" s="238"/>
      <c r="S61" s="238"/>
      <c r="T61" s="238"/>
      <c r="U61" s="238"/>
      <c r="V61" s="238"/>
      <c r="W61" s="239"/>
    </row>
    <row r="62" spans="1:23" ht="18" customHeight="1" x14ac:dyDescent="0.2">
      <c r="A62" s="98" t="s">
        <v>95</v>
      </c>
      <c r="B62" s="99"/>
      <c r="C62" s="187" t="s">
        <v>145</v>
      </c>
      <c r="D62" s="188"/>
      <c r="E62" s="188"/>
      <c r="F62" s="188"/>
      <c r="G62" s="188"/>
      <c r="H62" s="189"/>
      <c r="I62" s="65"/>
      <c r="J62" s="247">
        <f>'НР 700.001'!I146</f>
        <v>0</v>
      </c>
      <c r="K62" s="248"/>
      <c r="L62" s="248"/>
      <c r="M62" s="249"/>
      <c r="N62" s="65"/>
      <c r="O62" s="181">
        <f>'НР 700.001'!T146</f>
        <v>0</v>
      </c>
      <c r="P62" s="182"/>
      <c r="Q62" s="182"/>
      <c r="R62" s="183"/>
      <c r="S62" s="45"/>
      <c r="T62" s="181">
        <f>'НР 700.001'!Q146</f>
        <v>0</v>
      </c>
      <c r="U62" s="183"/>
      <c r="V62" s="45"/>
      <c r="W62" s="67">
        <f>'НР 700.001'!L146</f>
        <v>0</v>
      </c>
    </row>
    <row r="63" spans="1:23" ht="9.75" customHeight="1" x14ac:dyDescent="0.2">
      <c r="A63" s="63"/>
      <c r="B63" s="68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45"/>
      <c r="R63" s="45"/>
      <c r="S63" s="45"/>
      <c r="T63" s="45"/>
      <c r="U63" s="45"/>
      <c r="V63" s="45"/>
      <c r="W63" s="45"/>
    </row>
    <row r="64" spans="1:23" ht="18" customHeight="1" x14ac:dyDescent="0.2">
      <c r="A64" s="98" t="s">
        <v>96</v>
      </c>
      <c r="B64" s="99"/>
      <c r="C64" s="187" t="s">
        <v>146</v>
      </c>
      <c r="D64" s="188"/>
      <c r="E64" s="188"/>
      <c r="F64" s="188"/>
      <c r="G64" s="188"/>
      <c r="H64" s="189"/>
      <c r="I64" s="65"/>
      <c r="J64" s="247">
        <f>'НР 700.001'!I152</f>
        <v>0</v>
      </c>
      <c r="K64" s="248"/>
      <c r="L64" s="248"/>
      <c r="M64" s="249"/>
      <c r="N64" s="65"/>
      <c r="O64" s="181">
        <f>'НР 700.001'!T152</f>
        <v>0</v>
      </c>
      <c r="P64" s="182"/>
      <c r="Q64" s="182"/>
      <c r="R64" s="183"/>
      <c r="S64" s="45"/>
      <c r="T64" s="181">
        <f>'НР 700.001'!Q152</f>
        <v>0</v>
      </c>
      <c r="U64" s="183"/>
      <c r="V64" s="45"/>
      <c r="W64" s="67">
        <f>'НР 700.001'!L152</f>
        <v>0</v>
      </c>
    </row>
    <row r="65" spans="1:23" ht="9.75" customHeight="1" x14ac:dyDescent="0.2">
      <c r="A65" s="63"/>
      <c r="B65" s="68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45"/>
      <c r="R65" s="45"/>
      <c r="S65" s="45"/>
      <c r="T65" s="45"/>
      <c r="U65" s="45"/>
      <c r="V65" s="45"/>
      <c r="W65" s="45"/>
    </row>
    <row r="66" spans="1:23" ht="18" customHeight="1" x14ac:dyDescent="0.2">
      <c r="A66" s="98" t="s">
        <v>97</v>
      </c>
      <c r="B66" s="99"/>
      <c r="C66" s="187" t="s">
        <v>147</v>
      </c>
      <c r="D66" s="188"/>
      <c r="E66" s="188"/>
      <c r="F66" s="188"/>
      <c r="G66" s="188"/>
      <c r="H66" s="189"/>
      <c r="I66" s="65"/>
      <c r="J66" s="247">
        <f>'НР 700.001'!I158</f>
        <v>0</v>
      </c>
      <c r="K66" s="248"/>
      <c r="L66" s="248"/>
      <c r="M66" s="249"/>
      <c r="N66" s="65"/>
      <c r="O66" s="181">
        <f>'НР 700.001'!T158</f>
        <v>0</v>
      </c>
      <c r="P66" s="182"/>
      <c r="Q66" s="182"/>
      <c r="R66" s="183"/>
      <c r="S66" s="45"/>
      <c r="T66" s="181">
        <f>'НР 700.001'!Q158</f>
        <v>0</v>
      </c>
      <c r="U66" s="183"/>
      <c r="V66" s="45"/>
      <c r="W66" s="67">
        <f>'НР 700.001'!L157</f>
        <v>0</v>
      </c>
    </row>
    <row r="67" spans="1:23" ht="9.75" customHeight="1" x14ac:dyDescent="0.2">
      <c r="A67" s="63"/>
      <c r="B67" s="68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45"/>
      <c r="R67" s="45"/>
      <c r="S67" s="45"/>
      <c r="T67" s="45"/>
      <c r="U67" s="45"/>
      <c r="V67" s="45"/>
      <c r="W67" s="45"/>
    </row>
    <row r="68" spans="1:23" ht="18" customHeight="1" x14ac:dyDescent="0.2">
      <c r="A68" s="98" t="s">
        <v>98</v>
      </c>
      <c r="B68" s="99"/>
      <c r="C68" s="187" t="s">
        <v>148</v>
      </c>
      <c r="D68" s="188"/>
      <c r="E68" s="188"/>
      <c r="F68" s="188"/>
      <c r="G68" s="188"/>
      <c r="H68" s="189"/>
      <c r="I68" s="65"/>
      <c r="J68" s="247">
        <f>'НР 700.001'!I164</f>
        <v>0</v>
      </c>
      <c r="K68" s="248"/>
      <c r="L68" s="248"/>
      <c r="M68" s="249"/>
      <c r="N68" s="65"/>
      <c r="O68" s="181">
        <f>'НР 700.001'!T164</f>
        <v>0</v>
      </c>
      <c r="P68" s="182"/>
      <c r="Q68" s="182"/>
      <c r="R68" s="183"/>
      <c r="S68" s="45"/>
      <c r="T68" s="181">
        <f>'НР 700.001'!Q164</f>
        <v>0</v>
      </c>
      <c r="U68" s="183"/>
      <c r="V68" s="45"/>
      <c r="W68" s="67">
        <f>'НР 700.001'!L164</f>
        <v>0</v>
      </c>
    </row>
    <row r="69" spans="1:23" ht="9.75" customHeight="1" x14ac:dyDescent="0.2">
      <c r="A69" s="63"/>
      <c r="B69" s="68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45"/>
      <c r="R69" s="45"/>
      <c r="S69" s="45"/>
      <c r="T69" s="45"/>
      <c r="U69" s="45"/>
      <c r="V69" s="45"/>
      <c r="W69" s="45"/>
    </row>
    <row r="70" spans="1:23" ht="18" customHeight="1" x14ac:dyDescent="0.2">
      <c r="A70" s="243" t="s">
        <v>99</v>
      </c>
      <c r="B70" s="244"/>
      <c r="C70" s="207" t="s">
        <v>149</v>
      </c>
      <c r="D70" s="217"/>
      <c r="E70" s="217"/>
      <c r="F70" s="217"/>
      <c r="G70" s="217"/>
      <c r="H70" s="208"/>
      <c r="I70" s="65"/>
      <c r="J70" s="250">
        <f>'НР 700.001'!I170</f>
        <v>0</v>
      </c>
      <c r="K70" s="251"/>
      <c r="L70" s="251"/>
      <c r="M70" s="252"/>
      <c r="N70" s="65"/>
      <c r="O70" s="240">
        <f>'НР 700.001'!T170</f>
        <v>0</v>
      </c>
      <c r="P70" s="241"/>
      <c r="Q70" s="241"/>
      <c r="R70" s="242"/>
      <c r="S70" s="45"/>
      <c r="T70" s="240">
        <f>'НР 700.001'!Q170</f>
        <v>0</v>
      </c>
      <c r="U70" s="242"/>
      <c r="V70" s="45"/>
      <c r="W70" s="70">
        <f>'НР 700.001'!L170</f>
        <v>0</v>
      </c>
    </row>
    <row r="71" spans="1:23" s="74" customFormat="1" ht="24.75" customHeight="1" x14ac:dyDescent="0.2">
      <c r="A71" s="237" t="s">
        <v>150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9"/>
    </row>
    <row r="72" spans="1:23" ht="18" customHeight="1" x14ac:dyDescent="0.2">
      <c r="A72" s="245" t="s">
        <v>100</v>
      </c>
      <c r="B72" s="246"/>
      <c r="C72" s="209" t="s">
        <v>151</v>
      </c>
      <c r="D72" s="218"/>
      <c r="E72" s="218"/>
      <c r="F72" s="218"/>
      <c r="G72" s="218"/>
      <c r="H72" s="210"/>
      <c r="I72" s="65"/>
      <c r="J72" s="263">
        <f>'НР 700.001'!I176</f>
        <v>0</v>
      </c>
      <c r="K72" s="264"/>
      <c r="L72" s="264"/>
      <c r="M72" s="265"/>
      <c r="N72" s="65"/>
      <c r="O72" s="266">
        <f>'НР 700.001'!T176</f>
        <v>0</v>
      </c>
      <c r="P72" s="267"/>
      <c r="Q72" s="267"/>
      <c r="R72" s="268"/>
      <c r="S72" s="65"/>
      <c r="T72" s="266">
        <f>'НР 700.001'!Q176</f>
        <v>0</v>
      </c>
      <c r="U72" s="268"/>
      <c r="V72" s="65"/>
      <c r="W72" s="62">
        <f>'НР 700.001'!L176</f>
        <v>0</v>
      </c>
    </row>
    <row r="73" spans="1:23" ht="9.75" customHeight="1" x14ac:dyDescent="0.2">
      <c r="A73" s="63"/>
      <c r="B73" s="68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45"/>
      <c r="R73" s="45"/>
      <c r="S73" s="45"/>
      <c r="T73" s="45"/>
      <c r="U73" s="45"/>
      <c r="V73" s="45"/>
      <c r="W73" s="45"/>
    </row>
    <row r="74" spans="1:23" ht="18" customHeight="1" x14ac:dyDescent="0.2">
      <c r="A74" s="98" t="s">
        <v>101</v>
      </c>
      <c r="B74" s="99"/>
      <c r="C74" s="187" t="s">
        <v>153</v>
      </c>
      <c r="D74" s="188"/>
      <c r="E74" s="188"/>
      <c r="F74" s="188"/>
      <c r="G74" s="188"/>
      <c r="H74" s="189"/>
      <c r="I74" s="65"/>
      <c r="J74" s="247">
        <f>'НР 700.001'!I182</f>
        <v>0</v>
      </c>
      <c r="K74" s="248"/>
      <c r="L74" s="248"/>
      <c r="M74" s="249"/>
      <c r="N74" s="65"/>
      <c r="O74" s="181">
        <f>'НР 700.001'!T182</f>
        <v>0</v>
      </c>
      <c r="P74" s="182"/>
      <c r="Q74" s="182"/>
      <c r="R74" s="183"/>
      <c r="S74" s="45"/>
      <c r="T74" s="181">
        <f>'НР 700.001'!Q182</f>
        <v>0</v>
      </c>
      <c r="U74" s="183"/>
      <c r="V74" s="45"/>
      <c r="W74" s="67">
        <f>'НР 700.001'!L182</f>
        <v>0</v>
      </c>
    </row>
    <row r="75" spans="1:23" ht="9.75" customHeight="1" x14ac:dyDescent="0.2">
      <c r="A75" s="63"/>
      <c r="B75" s="68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45"/>
      <c r="R75" s="45"/>
      <c r="S75" s="45"/>
      <c r="T75" s="45"/>
      <c r="U75" s="45"/>
      <c r="V75" s="45"/>
      <c r="W75" s="45"/>
    </row>
    <row r="76" spans="1:23" ht="18" customHeight="1" x14ac:dyDescent="0.2">
      <c r="A76" s="98" t="s">
        <v>102</v>
      </c>
      <c r="B76" s="99"/>
      <c r="C76" s="187" t="s">
        <v>152</v>
      </c>
      <c r="D76" s="188"/>
      <c r="E76" s="188"/>
      <c r="F76" s="188"/>
      <c r="G76" s="188"/>
      <c r="H76" s="189"/>
      <c r="I76" s="65"/>
      <c r="J76" s="247">
        <f>'НР 700.001'!I188</f>
        <v>0</v>
      </c>
      <c r="K76" s="248"/>
      <c r="L76" s="248"/>
      <c r="M76" s="249"/>
      <c r="N76" s="65"/>
      <c r="O76" s="181">
        <f>'НР 700.001'!T188</f>
        <v>0</v>
      </c>
      <c r="P76" s="182"/>
      <c r="Q76" s="182"/>
      <c r="R76" s="183"/>
      <c r="S76" s="45"/>
      <c r="T76" s="181">
        <f>'НР 700.001'!Q188</f>
        <v>0</v>
      </c>
      <c r="U76" s="183"/>
      <c r="V76" s="45"/>
      <c r="W76" s="67">
        <f>'НР 700.001'!L188</f>
        <v>0</v>
      </c>
    </row>
    <row r="77" spans="1:23" s="74" customFormat="1" ht="24.75" customHeight="1" x14ac:dyDescent="0.2">
      <c r="A77" s="237" t="s">
        <v>154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9"/>
    </row>
    <row r="78" spans="1:23" ht="18" customHeight="1" x14ac:dyDescent="0.2">
      <c r="A78" s="98" t="s">
        <v>103</v>
      </c>
      <c r="B78" s="99"/>
      <c r="C78" s="209" t="s">
        <v>151</v>
      </c>
      <c r="D78" s="218"/>
      <c r="E78" s="218"/>
      <c r="F78" s="218"/>
      <c r="G78" s="218"/>
      <c r="H78" s="210"/>
      <c r="I78" s="65"/>
      <c r="J78" s="263">
        <f>'НР 700.001'!I194</f>
        <v>0</v>
      </c>
      <c r="K78" s="264"/>
      <c r="L78" s="264"/>
      <c r="M78" s="265"/>
      <c r="N78" s="65"/>
      <c r="O78" s="266">
        <f>'НР 700.001'!T194</f>
        <v>0</v>
      </c>
      <c r="P78" s="267"/>
      <c r="Q78" s="267"/>
      <c r="R78" s="268"/>
      <c r="S78" s="65"/>
      <c r="T78" s="266">
        <f>'НР 700.001'!Q194</f>
        <v>0</v>
      </c>
      <c r="U78" s="268"/>
      <c r="V78" s="65"/>
      <c r="W78" s="62">
        <f>'НР 700.001'!L194</f>
        <v>0</v>
      </c>
    </row>
    <row r="79" spans="1:23" ht="9.75" customHeight="1" x14ac:dyDescent="0.2">
      <c r="A79" s="63"/>
      <c r="B79" s="68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45"/>
      <c r="R79" s="45"/>
      <c r="S79" s="45"/>
      <c r="T79" s="45"/>
      <c r="U79" s="45"/>
      <c r="V79" s="45"/>
      <c r="W79" s="45"/>
    </row>
    <row r="80" spans="1:23" ht="18" customHeight="1" x14ac:dyDescent="0.2">
      <c r="A80" s="98" t="s">
        <v>104</v>
      </c>
      <c r="B80" s="99"/>
      <c r="C80" s="187" t="s">
        <v>153</v>
      </c>
      <c r="D80" s="188"/>
      <c r="E80" s="188"/>
      <c r="F80" s="188"/>
      <c r="G80" s="188"/>
      <c r="H80" s="189"/>
      <c r="I80" s="65"/>
      <c r="J80" s="247">
        <f>'НР 700.001'!I200</f>
        <v>0</v>
      </c>
      <c r="K80" s="248"/>
      <c r="L80" s="248"/>
      <c r="M80" s="249"/>
      <c r="N80" s="65"/>
      <c r="O80" s="181">
        <f>'НР 700.001'!T200</f>
        <v>0</v>
      </c>
      <c r="P80" s="182"/>
      <c r="Q80" s="182"/>
      <c r="R80" s="183"/>
      <c r="S80" s="45"/>
      <c r="T80" s="181">
        <f>'НР 700.001'!Q200</f>
        <v>0</v>
      </c>
      <c r="U80" s="183"/>
      <c r="V80" s="45"/>
      <c r="W80" s="67">
        <f>'НР 700.001'!L200</f>
        <v>0</v>
      </c>
    </row>
    <row r="81" spans="1:23" ht="9.75" customHeight="1" x14ac:dyDescent="0.2">
      <c r="A81" s="63"/>
      <c r="B81" s="68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45"/>
      <c r="R81" s="45"/>
      <c r="S81" s="45"/>
      <c r="T81" s="45"/>
      <c r="U81" s="45"/>
      <c r="V81" s="45"/>
      <c r="W81" s="45"/>
    </row>
    <row r="82" spans="1:23" ht="18" customHeight="1" x14ac:dyDescent="0.2">
      <c r="A82" s="98" t="s">
        <v>105</v>
      </c>
      <c r="B82" s="99"/>
      <c r="C82" s="187" t="s">
        <v>152</v>
      </c>
      <c r="D82" s="188"/>
      <c r="E82" s="188"/>
      <c r="F82" s="188"/>
      <c r="G82" s="188"/>
      <c r="H82" s="189"/>
      <c r="I82" s="65"/>
      <c r="J82" s="247">
        <f>'НР 700.001'!I206</f>
        <v>0</v>
      </c>
      <c r="K82" s="248"/>
      <c r="L82" s="248"/>
      <c r="M82" s="249"/>
      <c r="N82" s="65"/>
      <c r="O82" s="181">
        <f>'НР 700.001'!T206</f>
        <v>0</v>
      </c>
      <c r="P82" s="182"/>
      <c r="Q82" s="182"/>
      <c r="R82" s="183"/>
      <c r="S82" s="45"/>
      <c r="T82" s="181">
        <f>'НР 700.001'!Q206</f>
        <v>0</v>
      </c>
      <c r="U82" s="183"/>
      <c r="V82" s="45"/>
      <c r="W82" s="67">
        <f>'НР 700.001'!L206</f>
        <v>0</v>
      </c>
    </row>
    <row r="83" spans="1:23" ht="24.75" customHeight="1" x14ac:dyDescent="0.2">
      <c r="A83" s="237" t="s">
        <v>155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9"/>
    </row>
    <row r="84" spans="1:23" ht="18" customHeight="1" x14ac:dyDescent="0.2">
      <c r="A84" s="98" t="s">
        <v>106</v>
      </c>
      <c r="B84" s="99"/>
      <c r="J84" s="263">
        <f>'НР 700.001'!I212</f>
        <v>0</v>
      </c>
      <c r="K84" s="264"/>
      <c r="L84" s="264"/>
      <c r="M84" s="265"/>
      <c r="N84" s="65"/>
      <c r="O84" s="266">
        <f>'НР 700.001'!T212</f>
        <v>0</v>
      </c>
      <c r="P84" s="267"/>
      <c r="Q84" s="267"/>
      <c r="R84" s="268"/>
      <c r="S84" s="65"/>
      <c r="T84" s="266">
        <f>'НР 700.001'!Q212</f>
        <v>0</v>
      </c>
      <c r="U84" s="268"/>
      <c r="V84" s="65"/>
      <c r="W84" s="62">
        <f>'НР 700.001'!L212</f>
        <v>0</v>
      </c>
    </row>
    <row r="85" spans="1:23" ht="24.75" customHeight="1" x14ac:dyDescent="0.2">
      <c r="A85" s="237" t="s">
        <v>156</v>
      </c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53"/>
      <c r="U85" s="253"/>
      <c r="V85" s="253"/>
      <c r="W85" s="262"/>
    </row>
    <row r="86" spans="1:23" ht="18" customHeight="1" x14ac:dyDescent="0.2">
      <c r="A86" s="98" t="s">
        <v>107</v>
      </c>
      <c r="B86" s="99"/>
      <c r="C86" s="270" t="s">
        <v>157</v>
      </c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2"/>
      <c r="T86" s="181">
        <f>+T88+T90</f>
        <v>0</v>
      </c>
      <c r="U86" s="182"/>
      <c r="V86" s="182"/>
      <c r="W86" s="183"/>
    </row>
    <row r="87" spans="1:23" ht="9.75" customHeight="1" x14ac:dyDescent="0.2">
      <c r="A87" s="63"/>
      <c r="B87" s="68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45"/>
      <c r="R87" s="45"/>
      <c r="S87" s="45"/>
      <c r="T87" s="45"/>
      <c r="U87" s="45"/>
      <c r="V87" s="45"/>
      <c r="W87" s="45"/>
    </row>
    <row r="88" spans="1:23" ht="18" customHeight="1" x14ac:dyDescent="0.2">
      <c r="A88" s="98" t="s">
        <v>108</v>
      </c>
      <c r="B88" s="99"/>
      <c r="C88" s="270" t="s">
        <v>158</v>
      </c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2"/>
      <c r="T88" s="181">
        <f>'НР 700.001'!Q220</f>
        <v>0</v>
      </c>
      <c r="U88" s="182"/>
      <c r="V88" s="182"/>
      <c r="W88" s="183"/>
    </row>
    <row r="89" spans="1:23" ht="9.75" customHeight="1" x14ac:dyDescent="0.2">
      <c r="A89" s="63"/>
      <c r="B89" s="68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45"/>
      <c r="R89" s="45"/>
      <c r="S89" s="45"/>
      <c r="T89" s="45"/>
      <c r="U89" s="45"/>
      <c r="V89" s="45"/>
      <c r="W89" s="45"/>
    </row>
    <row r="90" spans="1:23" ht="18" customHeight="1" x14ac:dyDescent="0.2">
      <c r="A90" s="98" t="s">
        <v>109</v>
      </c>
      <c r="B90" s="99"/>
      <c r="C90" s="270" t="s">
        <v>159</v>
      </c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2"/>
      <c r="T90" s="181">
        <f>'НР 700.001'!Q222</f>
        <v>0</v>
      </c>
      <c r="U90" s="182"/>
      <c r="V90" s="182"/>
      <c r="W90" s="183"/>
    </row>
    <row r="91" spans="1:23" ht="9.75" customHeight="1" x14ac:dyDescent="0.2">
      <c r="A91" s="63"/>
      <c r="B91" s="68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45"/>
      <c r="R91" s="45"/>
      <c r="S91" s="45"/>
      <c r="T91" s="45"/>
      <c r="U91" s="45"/>
      <c r="V91" s="45"/>
      <c r="W91" s="45"/>
    </row>
    <row r="92" spans="1:23" ht="18" customHeight="1" x14ac:dyDescent="0.2">
      <c r="A92" s="98" t="s">
        <v>110</v>
      </c>
      <c r="B92" s="99"/>
      <c r="C92" s="270" t="s">
        <v>160</v>
      </c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2"/>
      <c r="T92" s="273">
        <f>'НР 700.001'!Q224</f>
        <v>0</v>
      </c>
      <c r="U92" s="274"/>
      <c r="V92" s="274"/>
      <c r="W92" s="275"/>
    </row>
    <row r="93" spans="1:23" ht="9.75" customHeight="1" x14ac:dyDescent="0.2">
      <c r="A93" s="63"/>
      <c r="B93" s="68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45"/>
      <c r="R93" s="45"/>
      <c r="S93" s="45"/>
      <c r="T93" s="45"/>
      <c r="U93" s="45"/>
      <c r="V93" s="45"/>
      <c r="W93" s="45"/>
    </row>
    <row r="94" spans="1:23" ht="18" customHeight="1" x14ac:dyDescent="0.2">
      <c r="A94" s="98" t="s">
        <v>111</v>
      </c>
      <c r="B94" s="99"/>
      <c r="C94" s="270" t="s">
        <v>161</v>
      </c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2"/>
      <c r="T94" s="181">
        <f>T86-T92</f>
        <v>0</v>
      </c>
      <c r="U94" s="182"/>
      <c r="V94" s="182"/>
      <c r="W94" s="183"/>
    </row>
    <row r="95" spans="1:23" ht="9.75" customHeight="1" x14ac:dyDescent="0.2">
      <c r="A95" s="63"/>
      <c r="B95" s="68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45"/>
      <c r="R95" s="45"/>
      <c r="S95" s="45"/>
      <c r="T95" s="45"/>
      <c r="U95" s="45"/>
      <c r="V95" s="45"/>
      <c r="W95" s="45"/>
    </row>
    <row r="96" spans="1:23" ht="18" customHeight="1" x14ac:dyDescent="0.2">
      <c r="A96" s="98" t="s">
        <v>112</v>
      </c>
      <c r="B96" s="99"/>
      <c r="C96" s="270" t="s">
        <v>162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2"/>
      <c r="T96" s="181">
        <f>T92-T86</f>
        <v>0</v>
      </c>
      <c r="U96" s="182"/>
      <c r="V96" s="182"/>
      <c r="W96" s="183"/>
    </row>
    <row r="97" s="13" customFormat="1" ht="18" customHeight="1" x14ac:dyDescent="0.2"/>
    <row r="98" s="13" customFormat="1" ht="18" customHeight="1" x14ac:dyDescent="0.2"/>
    <row r="99" s="13" customFormat="1" ht="18" customHeight="1" x14ac:dyDescent="0.2"/>
    <row r="100" s="13" customFormat="1" ht="18" customHeight="1" x14ac:dyDescent="0.2"/>
    <row r="101" s="13" customFormat="1" ht="18" customHeight="1" x14ac:dyDescent="0.2"/>
    <row r="102" s="13" customFormat="1" ht="18" customHeight="1" x14ac:dyDescent="0.2"/>
    <row r="103" s="13" customFormat="1" ht="18" customHeight="1" x14ac:dyDescent="0.2"/>
    <row r="104" s="13" customFormat="1" ht="18" customHeight="1" x14ac:dyDescent="0.2"/>
    <row r="105" s="13" customFormat="1" ht="18" customHeight="1" x14ac:dyDescent="0.2"/>
    <row r="106" s="13" customFormat="1" ht="18" customHeight="1" x14ac:dyDescent="0.2"/>
    <row r="107" s="13" customFormat="1" ht="18" customHeight="1" x14ac:dyDescent="0.2"/>
    <row r="108" s="13" customFormat="1" ht="18" customHeight="1" x14ac:dyDescent="0.2"/>
    <row r="109" s="13" customFormat="1" ht="18" customHeight="1" x14ac:dyDescent="0.2"/>
    <row r="110" s="13" customFormat="1" ht="18" customHeight="1" x14ac:dyDescent="0.2"/>
    <row r="111" s="13" customFormat="1" ht="18" customHeight="1" x14ac:dyDescent="0.2"/>
    <row r="112" s="13" customFormat="1" ht="18" customHeight="1" x14ac:dyDescent="0.2"/>
    <row r="113" s="13" customFormat="1" ht="18" customHeight="1" x14ac:dyDescent="0.2"/>
    <row r="114" s="13" customFormat="1" ht="18" customHeight="1" x14ac:dyDescent="0.2"/>
    <row r="115" s="13" customFormat="1" ht="18" customHeight="1" x14ac:dyDescent="0.2"/>
    <row r="116" s="13" customFormat="1" ht="18" customHeight="1" x14ac:dyDescent="0.2"/>
    <row r="117" s="13" customFormat="1" ht="18" customHeight="1" x14ac:dyDescent="0.2"/>
    <row r="118" s="13" customFormat="1" ht="18" customHeight="1" x14ac:dyDescent="0.2"/>
    <row r="119" s="13" customFormat="1" ht="18" customHeight="1" x14ac:dyDescent="0.2"/>
    <row r="120" s="13" customFormat="1" ht="18" customHeight="1" x14ac:dyDescent="0.2"/>
    <row r="121" s="13" customFormat="1" ht="18" customHeight="1" x14ac:dyDescent="0.2"/>
    <row r="122" s="13" customFormat="1" ht="18" customHeight="1" x14ac:dyDescent="0.2"/>
    <row r="123" s="13" customFormat="1" ht="18" customHeight="1" x14ac:dyDescent="0.2"/>
    <row r="124" s="13" customFormat="1" ht="18" customHeight="1" x14ac:dyDescent="0.2"/>
    <row r="125" s="13" customFormat="1" ht="18" customHeight="1" x14ac:dyDescent="0.2"/>
    <row r="126" s="13" customFormat="1" ht="18" customHeight="1" x14ac:dyDescent="0.2"/>
    <row r="127" s="13" customFormat="1" ht="18" customHeight="1" x14ac:dyDescent="0.2"/>
    <row r="128" s="13" customFormat="1" ht="18" customHeight="1" x14ac:dyDescent="0.2"/>
    <row r="129" s="13" customFormat="1" ht="18" customHeight="1" x14ac:dyDescent="0.2"/>
    <row r="130" s="13" customFormat="1" ht="18" customHeight="1" x14ac:dyDescent="0.2"/>
    <row r="131" s="13" customFormat="1" ht="18" customHeight="1" x14ac:dyDescent="0.2"/>
    <row r="132" s="13" customFormat="1" ht="18" customHeight="1" x14ac:dyDescent="0.2"/>
    <row r="133" s="13" customFormat="1" ht="18" customHeight="1" x14ac:dyDescent="0.2"/>
    <row r="134" s="13" customFormat="1" ht="18" customHeight="1" x14ac:dyDescent="0.2"/>
    <row r="135" s="13" customFormat="1" ht="18" customHeight="1" x14ac:dyDescent="0.2"/>
    <row r="136" s="13" customFormat="1" ht="18" customHeight="1" x14ac:dyDescent="0.2"/>
    <row r="137" s="13" customFormat="1" ht="18" customHeight="1" x14ac:dyDescent="0.2"/>
    <row r="138" s="13" customFormat="1" ht="18" customHeight="1" x14ac:dyDescent="0.2"/>
    <row r="139" s="13" customFormat="1" ht="18" customHeight="1" x14ac:dyDescent="0.2"/>
    <row r="140" s="13" customFormat="1" ht="18" customHeight="1" x14ac:dyDescent="0.2"/>
    <row r="141" s="13" customFormat="1" ht="18" customHeight="1" x14ac:dyDescent="0.2"/>
    <row r="142" s="13" customFormat="1" ht="18" customHeight="1" x14ac:dyDescent="0.2"/>
    <row r="143" s="13" customFormat="1" ht="18" customHeight="1" x14ac:dyDescent="0.2"/>
    <row r="144" s="13" customFormat="1" ht="18" customHeight="1" x14ac:dyDescent="0.2"/>
    <row r="145" s="13" customFormat="1" ht="18" customHeight="1" x14ac:dyDescent="0.2"/>
    <row r="146" s="13" customFormat="1" ht="18" customHeight="1" x14ac:dyDescent="0.2"/>
    <row r="147" s="13" customFormat="1" ht="18" customHeight="1" x14ac:dyDescent="0.2"/>
    <row r="148" s="13" customFormat="1" ht="18" customHeight="1" x14ac:dyDescent="0.2"/>
    <row r="149" s="13" customFormat="1" ht="18" customHeight="1" x14ac:dyDescent="0.2"/>
    <row r="150" s="13" customFormat="1" ht="18" customHeight="1" x14ac:dyDescent="0.2"/>
    <row r="151" s="13" customFormat="1" ht="18" customHeight="1" x14ac:dyDescent="0.2"/>
    <row r="152" s="13" customFormat="1" ht="18" customHeight="1" x14ac:dyDescent="0.2"/>
    <row r="153" s="13" customFormat="1" ht="18" customHeight="1" x14ac:dyDescent="0.2"/>
    <row r="154" s="13" customFormat="1" ht="18" customHeight="1" x14ac:dyDescent="0.2"/>
    <row r="155" s="13" customFormat="1" ht="18" customHeight="1" x14ac:dyDescent="0.2"/>
    <row r="156" s="13" customFormat="1" ht="18" customHeight="1" x14ac:dyDescent="0.2"/>
    <row r="157" s="13" customFormat="1" ht="18" customHeight="1" x14ac:dyDescent="0.2"/>
    <row r="158" s="13" customFormat="1" ht="18" customHeight="1" x14ac:dyDescent="0.2"/>
    <row r="159" s="13" customFormat="1" ht="18" customHeight="1" x14ac:dyDescent="0.2"/>
    <row r="160" s="13" customFormat="1" ht="18" customHeight="1" x14ac:dyDescent="0.2"/>
    <row r="161" s="13" customFormat="1" ht="18" customHeight="1" x14ac:dyDescent="0.2"/>
    <row r="162" s="13" customFormat="1" ht="18" customHeight="1" x14ac:dyDescent="0.2"/>
    <row r="163" s="13" customFormat="1" ht="18" customHeight="1" x14ac:dyDescent="0.2"/>
    <row r="164" s="13" customFormat="1" ht="18" customHeight="1" x14ac:dyDescent="0.2"/>
    <row r="165" s="13" customFormat="1" ht="18" customHeight="1" x14ac:dyDescent="0.2"/>
    <row r="166" s="13" customFormat="1" ht="18" customHeight="1" x14ac:dyDescent="0.2"/>
    <row r="167" s="13" customFormat="1" ht="18" customHeight="1" x14ac:dyDescent="0.2"/>
    <row r="168" s="13" customFormat="1" ht="18" customHeight="1" x14ac:dyDescent="0.2"/>
    <row r="169" s="13" customFormat="1" ht="18" customHeight="1" x14ac:dyDescent="0.2"/>
    <row r="170" s="13" customFormat="1" ht="18" customHeight="1" x14ac:dyDescent="0.2"/>
    <row r="171" s="13" customFormat="1" ht="18" customHeight="1" x14ac:dyDescent="0.2"/>
    <row r="172" s="13" customFormat="1" ht="18" customHeight="1" x14ac:dyDescent="0.2"/>
    <row r="173" s="13" customFormat="1" ht="18" customHeight="1" x14ac:dyDescent="0.2"/>
    <row r="174" s="13" customFormat="1" ht="18" customHeight="1" x14ac:dyDescent="0.2"/>
    <row r="175" s="13" customFormat="1" ht="18" customHeight="1" x14ac:dyDescent="0.2"/>
    <row r="176" s="13" customFormat="1" ht="18" customHeight="1" x14ac:dyDescent="0.2"/>
    <row r="177" s="13" customFormat="1" ht="18" customHeight="1" x14ac:dyDescent="0.2"/>
    <row r="178" s="13" customFormat="1" ht="18" customHeight="1" x14ac:dyDescent="0.2"/>
    <row r="179" s="13" customFormat="1" ht="18" customHeight="1" x14ac:dyDescent="0.2"/>
    <row r="180" s="13" customFormat="1" ht="18" customHeight="1" x14ac:dyDescent="0.2"/>
    <row r="181" s="13" customFormat="1" ht="18" customHeight="1" x14ac:dyDescent="0.2"/>
    <row r="182" s="13" customFormat="1" ht="18" customHeight="1" x14ac:dyDescent="0.2"/>
    <row r="183" s="13" customFormat="1" ht="18" customHeight="1" x14ac:dyDescent="0.2"/>
    <row r="184" s="13" customFormat="1" ht="18" customHeight="1" x14ac:dyDescent="0.2"/>
    <row r="185" s="13" customFormat="1" ht="18" customHeight="1" x14ac:dyDescent="0.2"/>
    <row r="186" s="13" customFormat="1" ht="18" customHeight="1" x14ac:dyDescent="0.2"/>
    <row r="187" s="13" customFormat="1" ht="18" customHeight="1" x14ac:dyDescent="0.2"/>
    <row r="188" s="13" customFormat="1" ht="18" customHeight="1" x14ac:dyDescent="0.2"/>
    <row r="189" s="13" customFormat="1" ht="18" customHeight="1" x14ac:dyDescent="0.2"/>
    <row r="190" s="13" customFormat="1" ht="18" customHeight="1" x14ac:dyDescent="0.2"/>
    <row r="191" s="13" customFormat="1" ht="18" customHeight="1" x14ac:dyDescent="0.2"/>
    <row r="192" s="13" customFormat="1" ht="18" customHeight="1" x14ac:dyDescent="0.2"/>
    <row r="193" s="13" customFormat="1" ht="18" customHeight="1" x14ac:dyDescent="0.2"/>
    <row r="194" s="13" customFormat="1" ht="18" customHeight="1" x14ac:dyDescent="0.2"/>
    <row r="195" s="13" customFormat="1" ht="18" customHeight="1" x14ac:dyDescent="0.2"/>
    <row r="196" s="13" customFormat="1" ht="18" customHeight="1" x14ac:dyDescent="0.2"/>
    <row r="197" s="13" customFormat="1" ht="18" customHeight="1" x14ac:dyDescent="0.2"/>
    <row r="198" s="13" customFormat="1" ht="18" customHeight="1" x14ac:dyDescent="0.2"/>
    <row r="199" s="13" customFormat="1" ht="18" customHeight="1" x14ac:dyDescent="0.2"/>
    <row r="200" s="13" customFormat="1" ht="18" customHeight="1" x14ac:dyDescent="0.2"/>
    <row r="201" s="13" customFormat="1" ht="18" customHeight="1" x14ac:dyDescent="0.2"/>
    <row r="202" s="13" customFormat="1" ht="18" customHeight="1" x14ac:dyDescent="0.2"/>
    <row r="203" s="13" customFormat="1" ht="18" customHeight="1" x14ac:dyDescent="0.2"/>
    <row r="204" s="13" customFormat="1" ht="18" customHeight="1" x14ac:dyDescent="0.2"/>
    <row r="205" s="13" customFormat="1" ht="18" customHeight="1" x14ac:dyDescent="0.2"/>
    <row r="206" s="13" customFormat="1" ht="18" customHeight="1" x14ac:dyDescent="0.2"/>
    <row r="207" s="13" customFormat="1" ht="18" customHeight="1" x14ac:dyDescent="0.2"/>
    <row r="208" s="13" customFormat="1" ht="18" customHeight="1" x14ac:dyDescent="0.2"/>
    <row r="209" s="13" customFormat="1" ht="18" customHeight="1" x14ac:dyDescent="0.2"/>
    <row r="210" s="13" customFormat="1" ht="18" customHeight="1" x14ac:dyDescent="0.2"/>
    <row r="211" s="13" customFormat="1" ht="18" customHeight="1" x14ac:dyDescent="0.2"/>
    <row r="212" s="13" customFormat="1" ht="18" customHeight="1" x14ac:dyDescent="0.2"/>
    <row r="213" s="13" customFormat="1" ht="18" customHeight="1" x14ac:dyDescent="0.2"/>
    <row r="214" s="13" customFormat="1" ht="18" customHeight="1" x14ac:dyDescent="0.2"/>
    <row r="215" s="13" customFormat="1" ht="18" customHeight="1" x14ac:dyDescent="0.2"/>
    <row r="216" s="13" customFormat="1" ht="18" customHeight="1" x14ac:dyDescent="0.2"/>
    <row r="217" s="13" customFormat="1" ht="18" customHeight="1" x14ac:dyDescent="0.2"/>
    <row r="218" s="13" customFormat="1" ht="18" customHeight="1" x14ac:dyDescent="0.2"/>
    <row r="219" s="13" customFormat="1" ht="18" customHeight="1" x14ac:dyDescent="0.2"/>
    <row r="220" s="13" customFormat="1" ht="18" customHeight="1" x14ac:dyDescent="0.2"/>
    <row r="221" s="13" customFormat="1" ht="18" customHeight="1" x14ac:dyDescent="0.2"/>
    <row r="222" s="13" customFormat="1" ht="18" customHeight="1" x14ac:dyDescent="0.2"/>
    <row r="223" s="13" customFormat="1" ht="18" customHeight="1" x14ac:dyDescent="0.2"/>
    <row r="224" s="13" customFormat="1" ht="18" customHeight="1" x14ac:dyDescent="0.2"/>
    <row r="225" s="13" customFormat="1" ht="18" customHeight="1" x14ac:dyDescent="0.2"/>
    <row r="226" s="13" customFormat="1" ht="18" customHeight="1" x14ac:dyDescent="0.2"/>
    <row r="227" s="13" customFormat="1" ht="18" customHeight="1" x14ac:dyDescent="0.2"/>
    <row r="228" s="13" customFormat="1" ht="18" customHeight="1" x14ac:dyDescent="0.2"/>
    <row r="229" s="13" customFormat="1" ht="18" customHeight="1" x14ac:dyDescent="0.2"/>
    <row r="230" s="13" customFormat="1" ht="18" customHeight="1" x14ac:dyDescent="0.2"/>
    <row r="231" s="13" customFormat="1" ht="18" customHeight="1" x14ac:dyDescent="0.2"/>
    <row r="232" s="13" customFormat="1" ht="18" customHeight="1" x14ac:dyDescent="0.2"/>
    <row r="233" s="13" customFormat="1" ht="18" customHeight="1" x14ac:dyDescent="0.2"/>
    <row r="234" s="13" customFormat="1" ht="18" customHeight="1" x14ac:dyDescent="0.2"/>
    <row r="235" s="13" customFormat="1" ht="18" customHeight="1" x14ac:dyDescent="0.2"/>
    <row r="236" s="13" customFormat="1" ht="18" customHeight="1" x14ac:dyDescent="0.2"/>
    <row r="237" s="13" customFormat="1" ht="18" customHeight="1" x14ac:dyDescent="0.2"/>
    <row r="238" s="13" customFormat="1" ht="18" customHeight="1" x14ac:dyDescent="0.2"/>
    <row r="239" s="13" customFormat="1" ht="18" customHeight="1" x14ac:dyDescent="0.2"/>
    <row r="240" s="13" customFormat="1" ht="18" customHeight="1" x14ac:dyDescent="0.2"/>
    <row r="241" s="13" customFormat="1" ht="18" customHeight="1" x14ac:dyDescent="0.2"/>
    <row r="242" s="13" customFormat="1" ht="18" customHeight="1" x14ac:dyDescent="0.2"/>
    <row r="243" s="13" customFormat="1" ht="18" customHeight="1" x14ac:dyDescent="0.2"/>
    <row r="244" s="13" customFormat="1" ht="18" customHeight="1" x14ac:dyDescent="0.2"/>
    <row r="245" s="13" customFormat="1" ht="18" customHeight="1" x14ac:dyDescent="0.2"/>
    <row r="246" s="13" customFormat="1" ht="18" customHeight="1" x14ac:dyDescent="0.2"/>
    <row r="247" s="13" customFormat="1" ht="18" customHeight="1" x14ac:dyDescent="0.2"/>
    <row r="248" s="13" customFormat="1" ht="18" customHeight="1" x14ac:dyDescent="0.2"/>
    <row r="249" s="13" customFormat="1" ht="18" customHeight="1" x14ac:dyDescent="0.2"/>
    <row r="250" s="13" customFormat="1" ht="18" customHeight="1" x14ac:dyDescent="0.2"/>
    <row r="251" s="13" customFormat="1" ht="18" customHeight="1" x14ac:dyDescent="0.2"/>
    <row r="252" s="13" customFormat="1" ht="18" customHeight="1" x14ac:dyDescent="0.2"/>
    <row r="253" s="13" customFormat="1" ht="18" customHeight="1" x14ac:dyDescent="0.2"/>
    <row r="254" s="13" customFormat="1" ht="18" customHeight="1" x14ac:dyDescent="0.2"/>
    <row r="255" s="13" customFormat="1" ht="18" customHeight="1" x14ac:dyDescent="0.2"/>
    <row r="256" s="13" customFormat="1" ht="18" customHeight="1" x14ac:dyDescent="0.2"/>
    <row r="257" s="13" customFormat="1" ht="18" customHeight="1" x14ac:dyDescent="0.2"/>
    <row r="258" s="13" customFormat="1" ht="18" customHeight="1" x14ac:dyDescent="0.2"/>
    <row r="259" s="13" customFormat="1" ht="18" customHeight="1" x14ac:dyDescent="0.2"/>
    <row r="260" s="13" customFormat="1" ht="18" customHeight="1" x14ac:dyDescent="0.2"/>
    <row r="261" s="13" customFormat="1" ht="18" customHeight="1" x14ac:dyDescent="0.2"/>
    <row r="262" s="13" customFormat="1" ht="18" customHeight="1" x14ac:dyDescent="0.2"/>
    <row r="263" s="13" customFormat="1" ht="18" customHeight="1" x14ac:dyDescent="0.2"/>
    <row r="264" s="13" customFormat="1" ht="18" customHeight="1" x14ac:dyDescent="0.2"/>
    <row r="265" s="13" customFormat="1" ht="18" customHeight="1" x14ac:dyDescent="0.2"/>
    <row r="266" s="13" customFormat="1" ht="18" customHeight="1" x14ac:dyDescent="0.2"/>
    <row r="267" s="13" customFormat="1" ht="18" customHeight="1" x14ac:dyDescent="0.2"/>
    <row r="268" s="13" customFormat="1" ht="18" customHeight="1" x14ac:dyDescent="0.2"/>
    <row r="269" s="13" customFormat="1" ht="18" customHeight="1" x14ac:dyDescent="0.2"/>
    <row r="270" s="13" customFormat="1" ht="18" customHeight="1" x14ac:dyDescent="0.2"/>
    <row r="271" s="13" customFormat="1" ht="18" customHeight="1" x14ac:dyDescent="0.2"/>
    <row r="272" s="13" customFormat="1" ht="18" customHeight="1" x14ac:dyDescent="0.2"/>
    <row r="273" s="13" customFormat="1" ht="18" customHeight="1" x14ac:dyDescent="0.2"/>
    <row r="274" s="13" customFormat="1" ht="18" customHeight="1" x14ac:dyDescent="0.2"/>
    <row r="275" s="13" customFormat="1" ht="18" customHeight="1" x14ac:dyDescent="0.2"/>
    <row r="276" s="13" customFormat="1" ht="18" customHeight="1" x14ac:dyDescent="0.2"/>
    <row r="277" s="13" customFormat="1" ht="18" customHeight="1" x14ac:dyDescent="0.2"/>
    <row r="278" s="13" customFormat="1" ht="18" customHeight="1" x14ac:dyDescent="0.2"/>
    <row r="279" s="13" customFormat="1" ht="18" customHeight="1" x14ac:dyDescent="0.2"/>
    <row r="280" s="13" customFormat="1" ht="18" customHeight="1" x14ac:dyDescent="0.2"/>
    <row r="281" s="13" customFormat="1" ht="18" customHeight="1" x14ac:dyDescent="0.2"/>
    <row r="282" s="13" customFormat="1" ht="18" customHeight="1" x14ac:dyDescent="0.2"/>
    <row r="283" s="13" customFormat="1" ht="18" customHeight="1" x14ac:dyDescent="0.2"/>
    <row r="284" s="13" customFormat="1" ht="18" customHeight="1" x14ac:dyDescent="0.2"/>
    <row r="285" s="13" customFormat="1" ht="18" customHeight="1" x14ac:dyDescent="0.2"/>
    <row r="286" s="13" customFormat="1" ht="18" customHeight="1" x14ac:dyDescent="0.2"/>
    <row r="287" s="13" customFormat="1" ht="18" customHeight="1" x14ac:dyDescent="0.2"/>
    <row r="288" s="13" customFormat="1" ht="18" customHeight="1" x14ac:dyDescent="0.2"/>
    <row r="289" s="13" customFormat="1" ht="18" customHeight="1" x14ac:dyDescent="0.2"/>
    <row r="290" s="13" customFormat="1" ht="18" customHeight="1" x14ac:dyDescent="0.2"/>
    <row r="291" s="13" customFormat="1" ht="18" customHeight="1" x14ac:dyDescent="0.2"/>
    <row r="292" s="13" customFormat="1" ht="18" customHeight="1" x14ac:dyDescent="0.2"/>
    <row r="293" s="13" customFormat="1" ht="18" customHeight="1" x14ac:dyDescent="0.2"/>
    <row r="294" s="13" customFormat="1" ht="18" customHeight="1" x14ac:dyDescent="0.2"/>
    <row r="295" s="13" customFormat="1" ht="18" customHeight="1" x14ac:dyDescent="0.2"/>
    <row r="296" s="13" customFormat="1" ht="18" customHeight="1" x14ac:dyDescent="0.2"/>
    <row r="297" s="13" customFormat="1" ht="18" customHeight="1" x14ac:dyDescent="0.2"/>
    <row r="298" s="13" customFormat="1" ht="18" customHeight="1" x14ac:dyDescent="0.2"/>
    <row r="299" s="13" customFormat="1" ht="18" customHeight="1" x14ac:dyDescent="0.2"/>
    <row r="300" s="13" customFormat="1" ht="18" customHeight="1" x14ac:dyDescent="0.2"/>
    <row r="301" s="13" customFormat="1" ht="18" customHeight="1" x14ac:dyDescent="0.2"/>
    <row r="302" s="13" customFormat="1" ht="18" customHeight="1" x14ac:dyDescent="0.2"/>
    <row r="303" s="13" customFormat="1" ht="18" customHeight="1" x14ac:dyDescent="0.2"/>
    <row r="304" s="13" customFormat="1" ht="18" customHeight="1" x14ac:dyDescent="0.2"/>
    <row r="305" s="13" customFormat="1" ht="18" customHeight="1" x14ac:dyDescent="0.2"/>
    <row r="306" s="13" customFormat="1" ht="18" customHeight="1" x14ac:dyDescent="0.2"/>
    <row r="307" s="13" customFormat="1" ht="18" customHeight="1" x14ac:dyDescent="0.2"/>
    <row r="308" s="13" customFormat="1" ht="18" customHeight="1" x14ac:dyDescent="0.2"/>
    <row r="309" s="13" customFormat="1" ht="18" customHeight="1" x14ac:dyDescent="0.2"/>
    <row r="310" s="13" customFormat="1" ht="18" customHeight="1" x14ac:dyDescent="0.2"/>
    <row r="311" s="13" customFormat="1" ht="18" customHeight="1" x14ac:dyDescent="0.2"/>
    <row r="312" s="13" customFormat="1" ht="18" customHeight="1" x14ac:dyDescent="0.2"/>
    <row r="313" s="13" customFormat="1" ht="18" customHeight="1" x14ac:dyDescent="0.2"/>
    <row r="314" s="13" customFormat="1" ht="18" customHeight="1" x14ac:dyDescent="0.2"/>
    <row r="315" s="13" customFormat="1" ht="18" customHeight="1" x14ac:dyDescent="0.2"/>
  </sheetData>
  <mergeCells count="202">
    <mergeCell ref="C94:R94"/>
    <mergeCell ref="C96:R96"/>
    <mergeCell ref="T86:W86"/>
    <mergeCell ref="T88:W88"/>
    <mergeCell ref="T90:W90"/>
    <mergeCell ref="T92:W92"/>
    <mergeCell ref="T94:W94"/>
    <mergeCell ref="T96:W96"/>
    <mergeCell ref="C88:R88"/>
    <mergeCell ref="C90:R90"/>
    <mergeCell ref="C92:R92"/>
    <mergeCell ref="J84:M84"/>
    <mergeCell ref="O84:R84"/>
    <mergeCell ref="T84:U84"/>
    <mergeCell ref="A85:W85"/>
    <mergeCell ref="C86:R86"/>
    <mergeCell ref="C82:H82"/>
    <mergeCell ref="J82:M82"/>
    <mergeCell ref="O82:R82"/>
    <mergeCell ref="T82:U82"/>
    <mergeCell ref="A83:W83"/>
    <mergeCell ref="C78:H78"/>
    <mergeCell ref="J78:M78"/>
    <mergeCell ref="O78:R78"/>
    <mergeCell ref="T78:U78"/>
    <mergeCell ref="C80:H80"/>
    <mergeCell ref="J80:M80"/>
    <mergeCell ref="O80:R80"/>
    <mergeCell ref="T80:U80"/>
    <mergeCell ref="C76:H76"/>
    <mergeCell ref="J76:M76"/>
    <mergeCell ref="O76:R76"/>
    <mergeCell ref="T76:U76"/>
    <mergeCell ref="A77:W77"/>
    <mergeCell ref="A76:B76"/>
    <mergeCell ref="C72:H72"/>
    <mergeCell ref="J72:M72"/>
    <mergeCell ref="O72:R72"/>
    <mergeCell ref="T72:U72"/>
    <mergeCell ref="C74:H74"/>
    <mergeCell ref="J74:M74"/>
    <mergeCell ref="O74:R74"/>
    <mergeCell ref="T74:U74"/>
    <mergeCell ref="C70:H70"/>
    <mergeCell ref="J70:M70"/>
    <mergeCell ref="O70:R70"/>
    <mergeCell ref="T70:U70"/>
    <mergeCell ref="A71:W71"/>
    <mergeCell ref="A72:B72"/>
    <mergeCell ref="A74:B74"/>
    <mergeCell ref="C68:H68"/>
    <mergeCell ref="J68:M68"/>
    <mergeCell ref="O68:R68"/>
    <mergeCell ref="T68:U68"/>
    <mergeCell ref="C62:H62"/>
    <mergeCell ref="J62:M62"/>
    <mergeCell ref="O62:R62"/>
    <mergeCell ref="T62:U62"/>
    <mergeCell ref="C64:H64"/>
    <mergeCell ref="J64:M64"/>
    <mergeCell ref="O64:R64"/>
    <mergeCell ref="T64:U64"/>
    <mergeCell ref="J56:M56"/>
    <mergeCell ref="O56:R56"/>
    <mergeCell ref="T56:U56"/>
    <mergeCell ref="C58:H58"/>
    <mergeCell ref="J58:M58"/>
    <mergeCell ref="O58:R58"/>
    <mergeCell ref="T58:U58"/>
    <mergeCell ref="C66:H66"/>
    <mergeCell ref="J66:M66"/>
    <mergeCell ref="O66:R66"/>
    <mergeCell ref="T66:U66"/>
    <mergeCell ref="A96:B96"/>
    <mergeCell ref="B16:H16"/>
    <mergeCell ref="J16:M16"/>
    <mergeCell ref="O16:R16"/>
    <mergeCell ref="T16:U16"/>
    <mergeCell ref="C18:H18"/>
    <mergeCell ref="J18:M18"/>
    <mergeCell ref="O18:R18"/>
    <mergeCell ref="C20:H20"/>
    <mergeCell ref="J20:M20"/>
    <mergeCell ref="O20:R20"/>
    <mergeCell ref="C22:H22"/>
    <mergeCell ref="J22:M22"/>
    <mergeCell ref="O22:R22"/>
    <mergeCell ref="C24:H24"/>
    <mergeCell ref="J24:M24"/>
    <mergeCell ref="A86:B86"/>
    <mergeCell ref="A88:B88"/>
    <mergeCell ref="C60:H60"/>
    <mergeCell ref="J60:M60"/>
    <mergeCell ref="O60:R60"/>
    <mergeCell ref="T60:U60"/>
    <mergeCell ref="A61:W61"/>
    <mergeCell ref="C56:H56"/>
    <mergeCell ref="A90:B90"/>
    <mergeCell ref="A92:B92"/>
    <mergeCell ref="A94:B94"/>
    <mergeCell ref="U1:W1"/>
    <mergeCell ref="N6:O6"/>
    <mergeCell ref="P6:W6"/>
    <mergeCell ref="B10:K10"/>
    <mergeCell ref="N10:V10"/>
    <mergeCell ref="A9:W9"/>
    <mergeCell ref="B8:W8"/>
    <mergeCell ref="A84:B84"/>
    <mergeCell ref="A20:B20"/>
    <mergeCell ref="A22:B22"/>
    <mergeCell ref="A32:B32"/>
    <mergeCell ref="A34:B34"/>
    <mergeCell ref="A30:B30"/>
    <mergeCell ref="A44:B44"/>
    <mergeCell ref="A46:B46"/>
    <mergeCell ref="A50:B50"/>
    <mergeCell ref="A80:B80"/>
    <mergeCell ref="A78:B78"/>
    <mergeCell ref="A82:B82"/>
    <mergeCell ref="C46:H46"/>
    <mergeCell ref="J46:M46"/>
    <mergeCell ref="A68:B68"/>
    <mergeCell ref="A66:B66"/>
    <mergeCell ref="A70:B70"/>
    <mergeCell ref="A64:B64"/>
    <mergeCell ref="A58:B58"/>
    <mergeCell ref="A60:B60"/>
    <mergeCell ref="A62:B62"/>
    <mergeCell ref="A54:B54"/>
    <mergeCell ref="A56:B56"/>
    <mergeCell ref="C54:H54"/>
    <mergeCell ref="J54:M54"/>
    <mergeCell ref="O54:R54"/>
    <mergeCell ref="T54:U54"/>
    <mergeCell ref="O44:R44"/>
    <mergeCell ref="O50:R50"/>
    <mergeCell ref="C52:H52"/>
    <mergeCell ref="J52:M52"/>
    <mergeCell ref="A48:B48"/>
    <mergeCell ref="O46:R46"/>
    <mergeCell ref="A47:W47"/>
    <mergeCell ref="C48:H48"/>
    <mergeCell ref="J48:M48"/>
    <mergeCell ref="O48:R48"/>
    <mergeCell ref="C50:H50"/>
    <mergeCell ref="J50:M50"/>
    <mergeCell ref="O52:R52"/>
    <mergeCell ref="T52:U52"/>
    <mergeCell ref="C44:H44"/>
    <mergeCell ref="J44:M44"/>
    <mergeCell ref="A52:B52"/>
    <mergeCell ref="A42:B42"/>
    <mergeCell ref="A27:B27"/>
    <mergeCell ref="C27:H27"/>
    <mergeCell ref="J27:M27"/>
    <mergeCell ref="O27:R27"/>
    <mergeCell ref="A28:W28"/>
    <mergeCell ref="C34:H34"/>
    <mergeCell ref="J34:M34"/>
    <mergeCell ref="O34:R34"/>
    <mergeCell ref="A39:W39"/>
    <mergeCell ref="A40:B40"/>
    <mergeCell ref="C40:H40"/>
    <mergeCell ref="J40:M40"/>
    <mergeCell ref="O40:R40"/>
    <mergeCell ref="C42:H42"/>
    <mergeCell ref="J42:M42"/>
    <mergeCell ref="O42:R42"/>
    <mergeCell ref="A25:W25"/>
    <mergeCell ref="A38:B38"/>
    <mergeCell ref="O24:R24"/>
    <mergeCell ref="A24:B24"/>
    <mergeCell ref="A18:B18"/>
    <mergeCell ref="A14:W14"/>
    <mergeCell ref="A15:W15"/>
    <mergeCell ref="A35:W35"/>
    <mergeCell ref="O36:R36"/>
    <mergeCell ref="C30:H30"/>
    <mergeCell ref="J30:M30"/>
    <mergeCell ref="O30:R30"/>
    <mergeCell ref="C32:H32"/>
    <mergeCell ref="J32:M32"/>
    <mergeCell ref="O32:R32"/>
    <mergeCell ref="A36:B36"/>
    <mergeCell ref="C36:H36"/>
    <mergeCell ref="J36:M36"/>
    <mergeCell ref="C38:H38"/>
    <mergeCell ref="J38:M38"/>
    <mergeCell ref="O38:R38"/>
    <mergeCell ref="A13:W13"/>
    <mergeCell ref="A17:W17"/>
    <mergeCell ref="A2:W2"/>
    <mergeCell ref="A3:W3"/>
    <mergeCell ref="A4:W4"/>
    <mergeCell ref="A5:W5"/>
    <mergeCell ref="B6:C6"/>
    <mergeCell ref="D6:J6"/>
    <mergeCell ref="K6:L6"/>
    <mergeCell ref="A11:W11"/>
    <mergeCell ref="B12:F12"/>
    <mergeCell ref="G12:J12"/>
    <mergeCell ref="K12:W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5"/>
  <sheetViews>
    <sheetView topLeftCell="A12" workbookViewId="0">
      <pane ySplit="5" topLeftCell="A17" activePane="bottomLeft" state="frozen"/>
      <selection activeCell="A12" sqref="A12"/>
      <selection pane="bottomLeft" activeCell="R21" sqref="R21"/>
    </sheetView>
  </sheetViews>
  <sheetFormatPr defaultColWidth="4" defaultRowHeight="12.75" outlineLevelCol="1" x14ac:dyDescent="0.2"/>
  <cols>
    <col min="1" max="1" width="10.42578125" style="13" customWidth="1"/>
    <col min="2" max="2" width="10.28515625" style="13" customWidth="1"/>
    <col min="3" max="3" width="8.140625" style="13" customWidth="1"/>
    <col min="4" max="6" width="4.140625" style="13" customWidth="1"/>
    <col min="7" max="7" width="3.7109375" style="13" customWidth="1"/>
    <col min="8" max="8" width="1.5703125" style="13" customWidth="1"/>
    <col min="9" max="9" width="10.5703125" style="13" customWidth="1"/>
    <col min="10" max="10" width="6.28515625" style="13" customWidth="1"/>
    <col min="11" max="11" width="8.28515625" style="13" customWidth="1"/>
    <col min="12" max="12" width="4.7109375" style="13" customWidth="1"/>
    <col min="13" max="13" width="13.28515625" style="13" customWidth="1"/>
    <col min="14" max="14" width="5.5703125" style="13" customWidth="1" outlineLevel="1"/>
    <col min="15" max="15" width="13.7109375" style="1" customWidth="1" outlineLevel="1"/>
    <col min="16" max="16" width="6.140625" style="1" customWidth="1" outlineLevel="1"/>
    <col min="17" max="17" width="8.5703125" style="1" customWidth="1"/>
    <col min="18" max="18" width="11.85546875" style="1" customWidth="1"/>
    <col min="19" max="19" width="5.28515625" style="1" customWidth="1"/>
    <col min="20" max="20" width="15.7109375" style="1" customWidth="1"/>
    <col min="21" max="27" width="4" style="13"/>
    <col min="28" max="28" width="6.140625" style="13" bestFit="1" customWidth="1"/>
    <col min="29" max="29" width="4" style="13"/>
    <col min="30" max="30" width="6.140625" style="13" bestFit="1" customWidth="1"/>
    <col min="31" max="253" width="4" style="13"/>
    <col min="254" max="254" width="4.140625" style="13" customWidth="1"/>
    <col min="255" max="255" width="4.85546875" style="13" customWidth="1"/>
    <col min="256" max="256" width="5" style="13" customWidth="1"/>
    <col min="257" max="265" width="4.140625" style="13" customWidth="1"/>
    <col min="266" max="266" width="4.42578125" style="13" customWidth="1"/>
    <col min="267" max="268" width="4.140625" style="13" customWidth="1"/>
    <col min="269" max="269" width="1.42578125" style="13" customWidth="1"/>
    <col min="270" max="274" width="3" style="13" customWidth="1"/>
    <col min="275" max="275" width="2.140625" style="13" customWidth="1"/>
    <col min="276" max="276" width="0" style="13" hidden="1" customWidth="1"/>
    <col min="277" max="283" width="4" style="13"/>
    <col min="284" max="284" width="6.140625" style="13" bestFit="1" customWidth="1"/>
    <col min="285" max="285" width="4" style="13"/>
    <col min="286" max="286" width="6.140625" style="13" bestFit="1" customWidth="1"/>
    <col min="287" max="509" width="4" style="13"/>
    <col min="510" max="510" width="4.140625" style="13" customWidth="1"/>
    <col min="511" max="511" width="4.85546875" style="13" customWidth="1"/>
    <col min="512" max="512" width="5" style="13" customWidth="1"/>
    <col min="513" max="521" width="4.140625" style="13" customWidth="1"/>
    <col min="522" max="522" width="4.42578125" style="13" customWidth="1"/>
    <col min="523" max="524" width="4.140625" style="13" customWidth="1"/>
    <col min="525" max="525" width="1.42578125" style="13" customWidth="1"/>
    <col min="526" max="530" width="3" style="13" customWidth="1"/>
    <col min="531" max="531" width="2.140625" style="13" customWidth="1"/>
    <col min="532" max="532" width="0" style="13" hidden="1" customWidth="1"/>
    <col min="533" max="539" width="4" style="13"/>
    <col min="540" max="540" width="6.140625" style="13" bestFit="1" customWidth="1"/>
    <col min="541" max="541" width="4" style="13"/>
    <col min="542" max="542" width="6.140625" style="13" bestFit="1" customWidth="1"/>
    <col min="543" max="765" width="4" style="13"/>
    <col min="766" max="766" width="4.140625" style="13" customWidth="1"/>
    <col min="767" max="767" width="4.85546875" style="13" customWidth="1"/>
    <col min="768" max="768" width="5" style="13" customWidth="1"/>
    <col min="769" max="777" width="4.140625" style="13" customWidth="1"/>
    <col min="778" max="778" width="4.42578125" style="13" customWidth="1"/>
    <col min="779" max="780" width="4.140625" style="13" customWidth="1"/>
    <col min="781" max="781" width="1.42578125" style="13" customWidth="1"/>
    <col min="782" max="786" width="3" style="13" customWidth="1"/>
    <col min="787" max="787" width="2.140625" style="13" customWidth="1"/>
    <col min="788" max="788" width="0" style="13" hidden="1" customWidth="1"/>
    <col min="789" max="795" width="4" style="13"/>
    <col min="796" max="796" width="6.140625" style="13" bestFit="1" customWidth="1"/>
    <col min="797" max="797" width="4" style="13"/>
    <col min="798" max="798" width="6.140625" style="13" bestFit="1" customWidth="1"/>
    <col min="799" max="1021" width="4" style="13"/>
    <col min="1022" max="1022" width="4.140625" style="13" customWidth="1"/>
    <col min="1023" max="1023" width="4.85546875" style="13" customWidth="1"/>
    <col min="1024" max="1024" width="5" style="13" customWidth="1"/>
    <col min="1025" max="1033" width="4.140625" style="13" customWidth="1"/>
    <col min="1034" max="1034" width="4.42578125" style="13" customWidth="1"/>
    <col min="1035" max="1036" width="4.140625" style="13" customWidth="1"/>
    <col min="1037" max="1037" width="1.42578125" style="13" customWidth="1"/>
    <col min="1038" max="1042" width="3" style="13" customWidth="1"/>
    <col min="1043" max="1043" width="2.140625" style="13" customWidth="1"/>
    <col min="1044" max="1044" width="0" style="13" hidden="1" customWidth="1"/>
    <col min="1045" max="1051" width="4" style="13"/>
    <col min="1052" max="1052" width="6.140625" style="13" bestFit="1" customWidth="1"/>
    <col min="1053" max="1053" width="4" style="13"/>
    <col min="1054" max="1054" width="6.140625" style="13" bestFit="1" customWidth="1"/>
    <col min="1055" max="1277" width="4" style="13"/>
    <col min="1278" max="1278" width="4.140625" style="13" customWidth="1"/>
    <col min="1279" max="1279" width="4.85546875" style="13" customWidth="1"/>
    <col min="1280" max="1280" width="5" style="13" customWidth="1"/>
    <col min="1281" max="1289" width="4.140625" style="13" customWidth="1"/>
    <col min="1290" max="1290" width="4.42578125" style="13" customWidth="1"/>
    <col min="1291" max="1292" width="4.140625" style="13" customWidth="1"/>
    <col min="1293" max="1293" width="1.42578125" style="13" customWidth="1"/>
    <col min="1294" max="1298" width="3" style="13" customWidth="1"/>
    <col min="1299" max="1299" width="2.140625" style="13" customWidth="1"/>
    <col min="1300" max="1300" width="0" style="13" hidden="1" customWidth="1"/>
    <col min="1301" max="1307" width="4" style="13"/>
    <col min="1308" max="1308" width="6.140625" style="13" bestFit="1" customWidth="1"/>
    <col min="1309" max="1309" width="4" style="13"/>
    <col min="1310" max="1310" width="6.140625" style="13" bestFit="1" customWidth="1"/>
    <col min="1311" max="1533" width="4" style="13"/>
    <col min="1534" max="1534" width="4.140625" style="13" customWidth="1"/>
    <col min="1535" max="1535" width="4.85546875" style="13" customWidth="1"/>
    <col min="1536" max="1536" width="5" style="13" customWidth="1"/>
    <col min="1537" max="1545" width="4.140625" style="13" customWidth="1"/>
    <col min="1546" max="1546" width="4.42578125" style="13" customWidth="1"/>
    <col min="1547" max="1548" width="4.140625" style="13" customWidth="1"/>
    <col min="1549" max="1549" width="1.42578125" style="13" customWidth="1"/>
    <col min="1550" max="1554" width="3" style="13" customWidth="1"/>
    <col min="1555" max="1555" width="2.140625" style="13" customWidth="1"/>
    <col min="1556" max="1556" width="0" style="13" hidden="1" customWidth="1"/>
    <col min="1557" max="1563" width="4" style="13"/>
    <col min="1564" max="1564" width="6.140625" style="13" bestFit="1" customWidth="1"/>
    <col min="1565" max="1565" width="4" style="13"/>
    <col min="1566" max="1566" width="6.140625" style="13" bestFit="1" customWidth="1"/>
    <col min="1567" max="1789" width="4" style="13"/>
    <col min="1790" max="1790" width="4.140625" style="13" customWidth="1"/>
    <col min="1791" max="1791" width="4.85546875" style="13" customWidth="1"/>
    <col min="1792" max="1792" width="5" style="13" customWidth="1"/>
    <col min="1793" max="1801" width="4.140625" style="13" customWidth="1"/>
    <col min="1802" max="1802" width="4.42578125" style="13" customWidth="1"/>
    <col min="1803" max="1804" width="4.140625" style="13" customWidth="1"/>
    <col min="1805" max="1805" width="1.42578125" style="13" customWidth="1"/>
    <col min="1806" max="1810" width="3" style="13" customWidth="1"/>
    <col min="1811" max="1811" width="2.140625" style="13" customWidth="1"/>
    <col min="1812" max="1812" width="0" style="13" hidden="1" customWidth="1"/>
    <col min="1813" max="1819" width="4" style="13"/>
    <col min="1820" max="1820" width="6.140625" style="13" bestFit="1" customWidth="1"/>
    <col min="1821" max="1821" width="4" style="13"/>
    <col min="1822" max="1822" width="6.140625" style="13" bestFit="1" customWidth="1"/>
    <col min="1823" max="2045" width="4" style="13"/>
    <col min="2046" max="2046" width="4.140625" style="13" customWidth="1"/>
    <col min="2047" max="2047" width="4.85546875" style="13" customWidth="1"/>
    <col min="2048" max="2048" width="5" style="13" customWidth="1"/>
    <col min="2049" max="2057" width="4.140625" style="13" customWidth="1"/>
    <col min="2058" max="2058" width="4.42578125" style="13" customWidth="1"/>
    <col min="2059" max="2060" width="4.140625" style="13" customWidth="1"/>
    <col min="2061" max="2061" width="1.42578125" style="13" customWidth="1"/>
    <col min="2062" max="2066" width="3" style="13" customWidth="1"/>
    <col min="2067" max="2067" width="2.140625" style="13" customWidth="1"/>
    <col min="2068" max="2068" width="0" style="13" hidden="1" customWidth="1"/>
    <col min="2069" max="2075" width="4" style="13"/>
    <col min="2076" max="2076" width="6.140625" style="13" bestFit="1" customWidth="1"/>
    <col min="2077" max="2077" width="4" style="13"/>
    <col min="2078" max="2078" width="6.140625" style="13" bestFit="1" customWidth="1"/>
    <col min="2079" max="2301" width="4" style="13"/>
    <col min="2302" max="2302" width="4.140625" style="13" customWidth="1"/>
    <col min="2303" max="2303" width="4.85546875" style="13" customWidth="1"/>
    <col min="2304" max="2304" width="5" style="13" customWidth="1"/>
    <col min="2305" max="2313" width="4.140625" style="13" customWidth="1"/>
    <col min="2314" max="2314" width="4.42578125" style="13" customWidth="1"/>
    <col min="2315" max="2316" width="4.140625" style="13" customWidth="1"/>
    <col min="2317" max="2317" width="1.42578125" style="13" customWidth="1"/>
    <col min="2318" max="2322" width="3" style="13" customWidth="1"/>
    <col min="2323" max="2323" width="2.140625" style="13" customWidth="1"/>
    <col min="2324" max="2324" width="0" style="13" hidden="1" customWidth="1"/>
    <col min="2325" max="2331" width="4" style="13"/>
    <col min="2332" max="2332" width="6.140625" style="13" bestFit="1" customWidth="1"/>
    <col min="2333" max="2333" width="4" style="13"/>
    <col min="2334" max="2334" width="6.140625" style="13" bestFit="1" customWidth="1"/>
    <col min="2335" max="2557" width="4" style="13"/>
    <col min="2558" max="2558" width="4.140625" style="13" customWidth="1"/>
    <col min="2559" max="2559" width="4.85546875" style="13" customWidth="1"/>
    <col min="2560" max="2560" width="5" style="13" customWidth="1"/>
    <col min="2561" max="2569" width="4.140625" style="13" customWidth="1"/>
    <col min="2570" max="2570" width="4.42578125" style="13" customWidth="1"/>
    <col min="2571" max="2572" width="4.140625" style="13" customWidth="1"/>
    <col min="2573" max="2573" width="1.42578125" style="13" customWidth="1"/>
    <col min="2574" max="2578" width="3" style="13" customWidth="1"/>
    <col min="2579" max="2579" width="2.140625" style="13" customWidth="1"/>
    <col min="2580" max="2580" width="0" style="13" hidden="1" customWidth="1"/>
    <col min="2581" max="2587" width="4" style="13"/>
    <col min="2588" max="2588" width="6.140625" style="13" bestFit="1" customWidth="1"/>
    <col min="2589" max="2589" width="4" style="13"/>
    <col min="2590" max="2590" width="6.140625" style="13" bestFit="1" customWidth="1"/>
    <col min="2591" max="2813" width="4" style="13"/>
    <col min="2814" max="2814" width="4.140625" style="13" customWidth="1"/>
    <col min="2815" max="2815" width="4.85546875" style="13" customWidth="1"/>
    <col min="2816" max="2816" width="5" style="13" customWidth="1"/>
    <col min="2817" max="2825" width="4.140625" style="13" customWidth="1"/>
    <col min="2826" max="2826" width="4.42578125" style="13" customWidth="1"/>
    <col min="2827" max="2828" width="4.140625" style="13" customWidth="1"/>
    <col min="2829" max="2829" width="1.42578125" style="13" customWidth="1"/>
    <col min="2830" max="2834" width="3" style="13" customWidth="1"/>
    <col min="2835" max="2835" width="2.140625" style="13" customWidth="1"/>
    <col min="2836" max="2836" width="0" style="13" hidden="1" customWidth="1"/>
    <col min="2837" max="2843" width="4" style="13"/>
    <col min="2844" max="2844" width="6.140625" style="13" bestFit="1" customWidth="1"/>
    <col min="2845" max="2845" width="4" style="13"/>
    <col min="2846" max="2846" width="6.140625" style="13" bestFit="1" customWidth="1"/>
    <col min="2847" max="3069" width="4" style="13"/>
    <col min="3070" max="3070" width="4.140625" style="13" customWidth="1"/>
    <col min="3071" max="3071" width="4.85546875" style="13" customWidth="1"/>
    <col min="3072" max="3072" width="5" style="13" customWidth="1"/>
    <col min="3073" max="3081" width="4.140625" style="13" customWidth="1"/>
    <col min="3082" max="3082" width="4.42578125" style="13" customWidth="1"/>
    <col min="3083" max="3084" width="4.140625" style="13" customWidth="1"/>
    <col min="3085" max="3085" width="1.42578125" style="13" customWidth="1"/>
    <col min="3086" max="3090" width="3" style="13" customWidth="1"/>
    <col min="3091" max="3091" width="2.140625" style="13" customWidth="1"/>
    <col min="3092" max="3092" width="0" style="13" hidden="1" customWidth="1"/>
    <col min="3093" max="3099" width="4" style="13"/>
    <col min="3100" max="3100" width="6.140625" style="13" bestFit="1" customWidth="1"/>
    <col min="3101" max="3101" width="4" style="13"/>
    <col min="3102" max="3102" width="6.140625" style="13" bestFit="1" customWidth="1"/>
    <col min="3103" max="3325" width="4" style="13"/>
    <col min="3326" max="3326" width="4.140625" style="13" customWidth="1"/>
    <col min="3327" max="3327" width="4.85546875" style="13" customWidth="1"/>
    <col min="3328" max="3328" width="5" style="13" customWidth="1"/>
    <col min="3329" max="3337" width="4.140625" style="13" customWidth="1"/>
    <col min="3338" max="3338" width="4.42578125" style="13" customWidth="1"/>
    <col min="3339" max="3340" width="4.140625" style="13" customWidth="1"/>
    <col min="3341" max="3341" width="1.42578125" style="13" customWidth="1"/>
    <col min="3342" max="3346" width="3" style="13" customWidth="1"/>
    <col min="3347" max="3347" width="2.140625" style="13" customWidth="1"/>
    <col min="3348" max="3348" width="0" style="13" hidden="1" customWidth="1"/>
    <col min="3349" max="3355" width="4" style="13"/>
    <col min="3356" max="3356" width="6.140625" style="13" bestFit="1" customWidth="1"/>
    <col min="3357" max="3357" width="4" style="13"/>
    <col min="3358" max="3358" width="6.140625" style="13" bestFit="1" customWidth="1"/>
    <col min="3359" max="3581" width="4" style="13"/>
    <col min="3582" max="3582" width="4.140625" style="13" customWidth="1"/>
    <col min="3583" max="3583" width="4.85546875" style="13" customWidth="1"/>
    <col min="3584" max="3584" width="5" style="13" customWidth="1"/>
    <col min="3585" max="3593" width="4.140625" style="13" customWidth="1"/>
    <col min="3594" max="3594" width="4.42578125" style="13" customWidth="1"/>
    <col min="3595" max="3596" width="4.140625" style="13" customWidth="1"/>
    <col min="3597" max="3597" width="1.42578125" style="13" customWidth="1"/>
    <col min="3598" max="3602" width="3" style="13" customWidth="1"/>
    <col min="3603" max="3603" width="2.140625" style="13" customWidth="1"/>
    <col min="3604" max="3604" width="0" style="13" hidden="1" customWidth="1"/>
    <col min="3605" max="3611" width="4" style="13"/>
    <col min="3612" max="3612" width="6.140625" style="13" bestFit="1" customWidth="1"/>
    <col min="3613" max="3613" width="4" style="13"/>
    <col min="3614" max="3614" width="6.140625" style="13" bestFit="1" customWidth="1"/>
    <col min="3615" max="3837" width="4" style="13"/>
    <col min="3838" max="3838" width="4.140625" style="13" customWidth="1"/>
    <col min="3839" max="3839" width="4.85546875" style="13" customWidth="1"/>
    <col min="3840" max="3840" width="5" style="13" customWidth="1"/>
    <col min="3841" max="3849" width="4.140625" style="13" customWidth="1"/>
    <col min="3850" max="3850" width="4.42578125" style="13" customWidth="1"/>
    <col min="3851" max="3852" width="4.140625" style="13" customWidth="1"/>
    <col min="3853" max="3853" width="1.42578125" style="13" customWidth="1"/>
    <col min="3854" max="3858" width="3" style="13" customWidth="1"/>
    <col min="3859" max="3859" width="2.140625" style="13" customWidth="1"/>
    <col min="3860" max="3860" width="0" style="13" hidden="1" customWidth="1"/>
    <col min="3861" max="3867" width="4" style="13"/>
    <col min="3868" max="3868" width="6.140625" style="13" bestFit="1" customWidth="1"/>
    <col min="3869" max="3869" width="4" style="13"/>
    <col min="3870" max="3870" width="6.140625" style="13" bestFit="1" customWidth="1"/>
    <col min="3871" max="4093" width="4" style="13"/>
    <col min="4094" max="4094" width="4.140625" style="13" customWidth="1"/>
    <col min="4095" max="4095" width="4.85546875" style="13" customWidth="1"/>
    <col min="4096" max="4096" width="5" style="13" customWidth="1"/>
    <col min="4097" max="4105" width="4.140625" style="13" customWidth="1"/>
    <col min="4106" max="4106" width="4.42578125" style="13" customWidth="1"/>
    <col min="4107" max="4108" width="4.140625" style="13" customWidth="1"/>
    <col min="4109" max="4109" width="1.42578125" style="13" customWidth="1"/>
    <col min="4110" max="4114" width="3" style="13" customWidth="1"/>
    <col min="4115" max="4115" width="2.140625" style="13" customWidth="1"/>
    <col min="4116" max="4116" width="0" style="13" hidden="1" customWidth="1"/>
    <col min="4117" max="4123" width="4" style="13"/>
    <col min="4124" max="4124" width="6.140625" style="13" bestFit="1" customWidth="1"/>
    <col min="4125" max="4125" width="4" style="13"/>
    <col min="4126" max="4126" width="6.140625" style="13" bestFit="1" customWidth="1"/>
    <col min="4127" max="4349" width="4" style="13"/>
    <col min="4350" max="4350" width="4.140625" style="13" customWidth="1"/>
    <col min="4351" max="4351" width="4.85546875" style="13" customWidth="1"/>
    <col min="4352" max="4352" width="5" style="13" customWidth="1"/>
    <col min="4353" max="4361" width="4.140625" style="13" customWidth="1"/>
    <col min="4362" max="4362" width="4.42578125" style="13" customWidth="1"/>
    <col min="4363" max="4364" width="4.140625" style="13" customWidth="1"/>
    <col min="4365" max="4365" width="1.42578125" style="13" customWidth="1"/>
    <col min="4366" max="4370" width="3" style="13" customWidth="1"/>
    <col min="4371" max="4371" width="2.140625" style="13" customWidth="1"/>
    <col min="4372" max="4372" width="0" style="13" hidden="1" customWidth="1"/>
    <col min="4373" max="4379" width="4" style="13"/>
    <col min="4380" max="4380" width="6.140625" style="13" bestFit="1" customWidth="1"/>
    <col min="4381" max="4381" width="4" style="13"/>
    <col min="4382" max="4382" width="6.140625" style="13" bestFit="1" customWidth="1"/>
    <col min="4383" max="4605" width="4" style="13"/>
    <col min="4606" max="4606" width="4.140625" style="13" customWidth="1"/>
    <col min="4607" max="4607" width="4.85546875" style="13" customWidth="1"/>
    <col min="4608" max="4608" width="5" style="13" customWidth="1"/>
    <col min="4609" max="4617" width="4.140625" style="13" customWidth="1"/>
    <col min="4618" max="4618" width="4.42578125" style="13" customWidth="1"/>
    <col min="4619" max="4620" width="4.140625" style="13" customWidth="1"/>
    <col min="4621" max="4621" width="1.42578125" style="13" customWidth="1"/>
    <col min="4622" max="4626" width="3" style="13" customWidth="1"/>
    <col min="4627" max="4627" width="2.140625" style="13" customWidth="1"/>
    <col min="4628" max="4628" width="0" style="13" hidden="1" customWidth="1"/>
    <col min="4629" max="4635" width="4" style="13"/>
    <col min="4636" max="4636" width="6.140625" style="13" bestFit="1" customWidth="1"/>
    <col min="4637" max="4637" width="4" style="13"/>
    <col min="4638" max="4638" width="6.140625" style="13" bestFit="1" customWidth="1"/>
    <col min="4639" max="4861" width="4" style="13"/>
    <col min="4862" max="4862" width="4.140625" style="13" customWidth="1"/>
    <col min="4863" max="4863" width="4.85546875" style="13" customWidth="1"/>
    <col min="4864" max="4864" width="5" style="13" customWidth="1"/>
    <col min="4865" max="4873" width="4.140625" style="13" customWidth="1"/>
    <col min="4874" max="4874" width="4.42578125" style="13" customWidth="1"/>
    <col min="4875" max="4876" width="4.140625" style="13" customWidth="1"/>
    <col min="4877" max="4877" width="1.42578125" style="13" customWidth="1"/>
    <col min="4878" max="4882" width="3" style="13" customWidth="1"/>
    <col min="4883" max="4883" width="2.140625" style="13" customWidth="1"/>
    <col min="4884" max="4884" width="0" style="13" hidden="1" customWidth="1"/>
    <col min="4885" max="4891" width="4" style="13"/>
    <col min="4892" max="4892" width="6.140625" style="13" bestFit="1" customWidth="1"/>
    <col min="4893" max="4893" width="4" style="13"/>
    <col min="4894" max="4894" width="6.140625" style="13" bestFit="1" customWidth="1"/>
    <col min="4895" max="5117" width="4" style="13"/>
    <col min="5118" max="5118" width="4.140625" style="13" customWidth="1"/>
    <col min="5119" max="5119" width="4.85546875" style="13" customWidth="1"/>
    <col min="5120" max="5120" width="5" style="13" customWidth="1"/>
    <col min="5121" max="5129" width="4.140625" style="13" customWidth="1"/>
    <col min="5130" max="5130" width="4.42578125" style="13" customWidth="1"/>
    <col min="5131" max="5132" width="4.140625" style="13" customWidth="1"/>
    <col min="5133" max="5133" width="1.42578125" style="13" customWidth="1"/>
    <col min="5134" max="5138" width="3" style="13" customWidth="1"/>
    <col min="5139" max="5139" width="2.140625" style="13" customWidth="1"/>
    <col min="5140" max="5140" width="0" style="13" hidden="1" customWidth="1"/>
    <col min="5141" max="5147" width="4" style="13"/>
    <col min="5148" max="5148" width="6.140625" style="13" bestFit="1" customWidth="1"/>
    <col min="5149" max="5149" width="4" style="13"/>
    <col min="5150" max="5150" width="6.140625" style="13" bestFit="1" customWidth="1"/>
    <col min="5151" max="5373" width="4" style="13"/>
    <col min="5374" max="5374" width="4.140625" style="13" customWidth="1"/>
    <col min="5375" max="5375" width="4.85546875" style="13" customWidth="1"/>
    <col min="5376" max="5376" width="5" style="13" customWidth="1"/>
    <col min="5377" max="5385" width="4.140625" style="13" customWidth="1"/>
    <col min="5386" max="5386" width="4.42578125" style="13" customWidth="1"/>
    <col min="5387" max="5388" width="4.140625" style="13" customWidth="1"/>
    <col min="5389" max="5389" width="1.42578125" style="13" customWidth="1"/>
    <col min="5390" max="5394" width="3" style="13" customWidth="1"/>
    <col min="5395" max="5395" width="2.140625" style="13" customWidth="1"/>
    <col min="5396" max="5396" width="0" style="13" hidden="1" customWidth="1"/>
    <col min="5397" max="5403" width="4" style="13"/>
    <col min="5404" max="5404" width="6.140625" style="13" bestFit="1" customWidth="1"/>
    <col min="5405" max="5405" width="4" style="13"/>
    <col min="5406" max="5406" width="6.140625" style="13" bestFit="1" customWidth="1"/>
    <col min="5407" max="5629" width="4" style="13"/>
    <col min="5630" max="5630" width="4.140625" style="13" customWidth="1"/>
    <col min="5631" max="5631" width="4.85546875" style="13" customWidth="1"/>
    <col min="5632" max="5632" width="5" style="13" customWidth="1"/>
    <col min="5633" max="5641" width="4.140625" style="13" customWidth="1"/>
    <col min="5642" max="5642" width="4.42578125" style="13" customWidth="1"/>
    <col min="5643" max="5644" width="4.140625" style="13" customWidth="1"/>
    <col min="5645" max="5645" width="1.42578125" style="13" customWidth="1"/>
    <col min="5646" max="5650" width="3" style="13" customWidth="1"/>
    <col min="5651" max="5651" width="2.140625" style="13" customWidth="1"/>
    <col min="5652" max="5652" width="0" style="13" hidden="1" customWidth="1"/>
    <col min="5653" max="5659" width="4" style="13"/>
    <col min="5660" max="5660" width="6.140625" style="13" bestFit="1" customWidth="1"/>
    <col min="5661" max="5661" width="4" style="13"/>
    <col min="5662" max="5662" width="6.140625" style="13" bestFit="1" customWidth="1"/>
    <col min="5663" max="5885" width="4" style="13"/>
    <col min="5886" max="5886" width="4.140625" style="13" customWidth="1"/>
    <col min="5887" max="5887" width="4.85546875" style="13" customWidth="1"/>
    <col min="5888" max="5888" width="5" style="13" customWidth="1"/>
    <col min="5889" max="5897" width="4.140625" style="13" customWidth="1"/>
    <col min="5898" max="5898" width="4.42578125" style="13" customWidth="1"/>
    <col min="5899" max="5900" width="4.140625" style="13" customWidth="1"/>
    <col min="5901" max="5901" width="1.42578125" style="13" customWidth="1"/>
    <col min="5902" max="5906" width="3" style="13" customWidth="1"/>
    <col min="5907" max="5907" width="2.140625" style="13" customWidth="1"/>
    <col min="5908" max="5908" width="0" style="13" hidden="1" customWidth="1"/>
    <col min="5909" max="5915" width="4" style="13"/>
    <col min="5916" max="5916" width="6.140625" style="13" bestFit="1" customWidth="1"/>
    <col min="5917" max="5917" width="4" style="13"/>
    <col min="5918" max="5918" width="6.140625" style="13" bestFit="1" customWidth="1"/>
    <col min="5919" max="6141" width="4" style="13"/>
    <col min="6142" max="6142" width="4.140625" style="13" customWidth="1"/>
    <col min="6143" max="6143" width="4.85546875" style="13" customWidth="1"/>
    <col min="6144" max="6144" width="5" style="13" customWidth="1"/>
    <col min="6145" max="6153" width="4.140625" style="13" customWidth="1"/>
    <col min="6154" max="6154" width="4.42578125" style="13" customWidth="1"/>
    <col min="6155" max="6156" width="4.140625" style="13" customWidth="1"/>
    <col min="6157" max="6157" width="1.42578125" style="13" customWidth="1"/>
    <col min="6158" max="6162" width="3" style="13" customWidth="1"/>
    <col min="6163" max="6163" width="2.140625" style="13" customWidth="1"/>
    <col min="6164" max="6164" width="0" style="13" hidden="1" customWidth="1"/>
    <col min="6165" max="6171" width="4" style="13"/>
    <col min="6172" max="6172" width="6.140625" style="13" bestFit="1" customWidth="1"/>
    <col min="6173" max="6173" width="4" style="13"/>
    <col min="6174" max="6174" width="6.140625" style="13" bestFit="1" customWidth="1"/>
    <col min="6175" max="6397" width="4" style="13"/>
    <col min="6398" max="6398" width="4.140625" style="13" customWidth="1"/>
    <col min="6399" max="6399" width="4.85546875" style="13" customWidth="1"/>
    <col min="6400" max="6400" width="5" style="13" customWidth="1"/>
    <col min="6401" max="6409" width="4.140625" style="13" customWidth="1"/>
    <col min="6410" max="6410" width="4.42578125" style="13" customWidth="1"/>
    <col min="6411" max="6412" width="4.140625" style="13" customWidth="1"/>
    <col min="6413" max="6413" width="1.42578125" style="13" customWidth="1"/>
    <col min="6414" max="6418" width="3" style="13" customWidth="1"/>
    <col min="6419" max="6419" width="2.140625" style="13" customWidth="1"/>
    <col min="6420" max="6420" width="0" style="13" hidden="1" customWidth="1"/>
    <col min="6421" max="6427" width="4" style="13"/>
    <col min="6428" max="6428" width="6.140625" style="13" bestFit="1" customWidth="1"/>
    <col min="6429" max="6429" width="4" style="13"/>
    <col min="6430" max="6430" width="6.140625" style="13" bestFit="1" customWidth="1"/>
    <col min="6431" max="6653" width="4" style="13"/>
    <col min="6654" max="6654" width="4.140625" style="13" customWidth="1"/>
    <col min="6655" max="6655" width="4.85546875" style="13" customWidth="1"/>
    <col min="6656" max="6656" width="5" style="13" customWidth="1"/>
    <col min="6657" max="6665" width="4.140625" style="13" customWidth="1"/>
    <col min="6666" max="6666" width="4.42578125" style="13" customWidth="1"/>
    <col min="6667" max="6668" width="4.140625" style="13" customWidth="1"/>
    <col min="6669" max="6669" width="1.42578125" style="13" customWidth="1"/>
    <col min="6670" max="6674" width="3" style="13" customWidth="1"/>
    <col min="6675" max="6675" width="2.140625" style="13" customWidth="1"/>
    <col min="6676" max="6676" width="0" style="13" hidden="1" customWidth="1"/>
    <col min="6677" max="6683" width="4" style="13"/>
    <col min="6684" max="6684" width="6.140625" style="13" bestFit="1" customWidth="1"/>
    <col min="6685" max="6685" width="4" style="13"/>
    <col min="6686" max="6686" width="6.140625" style="13" bestFit="1" customWidth="1"/>
    <col min="6687" max="6909" width="4" style="13"/>
    <col min="6910" max="6910" width="4.140625" style="13" customWidth="1"/>
    <col min="6911" max="6911" width="4.85546875" style="13" customWidth="1"/>
    <col min="6912" max="6912" width="5" style="13" customWidth="1"/>
    <col min="6913" max="6921" width="4.140625" style="13" customWidth="1"/>
    <col min="6922" max="6922" width="4.42578125" style="13" customWidth="1"/>
    <col min="6923" max="6924" width="4.140625" style="13" customWidth="1"/>
    <col min="6925" max="6925" width="1.42578125" style="13" customWidth="1"/>
    <col min="6926" max="6930" width="3" style="13" customWidth="1"/>
    <col min="6931" max="6931" width="2.140625" style="13" customWidth="1"/>
    <col min="6932" max="6932" width="0" style="13" hidden="1" customWidth="1"/>
    <col min="6933" max="6939" width="4" style="13"/>
    <col min="6940" max="6940" width="6.140625" style="13" bestFit="1" customWidth="1"/>
    <col min="6941" max="6941" width="4" style="13"/>
    <col min="6942" max="6942" width="6.140625" style="13" bestFit="1" customWidth="1"/>
    <col min="6943" max="7165" width="4" style="13"/>
    <col min="7166" max="7166" width="4.140625" style="13" customWidth="1"/>
    <col min="7167" max="7167" width="4.85546875" style="13" customWidth="1"/>
    <col min="7168" max="7168" width="5" style="13" customWidth="1"/>
    <col min="7169" max="7177" width="4.140625" style="13" customWidth="1"/>
    <col min="7178" max="7178" width="4.42578125" style="13" customWidth="1"/>
    <col min="7179" max="7180" width="4.140625" style="13" customWidth="1"/>
    <col min="7181" max="7181" width="1.42578125" style="13" customWidth="1"/>
    <col min="7182" max="7186" width="3" style="13" customWidth="1"/>
    <col min="7187" max="7187" width="2.140625" style="13" customWidth="1"/>
    <col min="7188" max="7188" width="0" style="13" hidden="1" customWidth="1"/>
    <col min="7189" max="7195" width="4" style="13"/>
    <col min="7196" max="7196" width="6.140625" style="13" bestFit="1" customWidth="1"/>
    <col min="7197" max="7197" width="4" style="13"/>
    <col min="7198" max="7198" width="6.140625" style="13" bestFit="1" customWidth="1"/>
    <col min="7199" max="7421" width="4" style="13"/>
    <col min="7422" max="7422" width="4.140625" style="13" customWidth="1"/>
    <col min="7423" max="7423" width="4.85546875" style="13" customWidth="1"/>
    <col min="7424" max="7424" width="5" style="13" customWidth="1"/>
    <col min="7425" max="7433" width="4.140625" style="13" customWidth="1"/>
    <col min="7434" max="7434" width="4.42578125" style="13" customWidth="1"/>
    <col min="7435" max="7436" width="4.140625" style="13" customWidth="1"/>
    <col min="7437" max="7437" width="1.42578125" style="13" customWidth="1"/>
    <col min="7438" max="7442" width="3" style="13" customWidth="1"/>
    <col min="7443" max="7443" width="2.140625" style="13" customWidth="1"/>
    <col min="7444" max="7444" width="0" style="13" hidden="1" customWidth="1"/>
    <col min="7445" max="7451" width="4" style="13"/>
    <col min="7452" max="7452" width="6.140625" style="13" bestFit="1" customWidth="1"/>
    <col min="7453" max="7453" width="4" style="13"/>
    <col min="7454" max="7454" width="6.140625" style="13" bestFit="1" customWidth="1"/>
    <col min="7455" max="7677" width="4" style="13"/>
    <col min="7678" max="7678" width="4.140625" style="13" customWidth="1"/>
    <col min="7679" max="7679" width="4.85546875" style="13" customWidth="1"/>
    <col min="7680" max="7680" width="5" style="13" customWidth="1"/>
    <col min="7681" max="7689" width="4.140625" style="13" customWidth="1"/>
    <col min="7690" max="7690" width="4.42578125" style="13" customWidth="1"/>
    <col min="7691" max="7692" width="4.140625" style="13" customWidth="1"/>
    <col min="7693" max="7693" width="1.42578125" style="13" customWidth="1"/>
    <col min="7694" max="7698" width="3" style="13" customWidth="1"/>
    <col min="7699" max="7699" width="2.140625" style="13" customWidth="1"/>
    <col min="7700" max="7700" width="0" style="13" hidden="1" customWidth="1"/>
    <col min="7701" max="7707" width="4" style="13"/>
    <col min="7708" max="7708" width="6.140625" style="13" bestFit="1" customWidth="1"/>
    <col min="7709" max="7709" width="4" style="13"/>
    <col min="7710" max="7710" width="6.140625" style="13" bestFit="1" customWidth="1"/>
    <col min="7711" max="7933" width="4" style="13"/>
    <col min="7934" max="7934" width="4.140625" style="13" customWidth="1"/>
    <col min="7935" max="7935" width="4.85546875" style="13" customWidth="1"/>
    <col min="7936" max="7936" width="5" style="13" customWidth="1"/>
    <col min="7937" max="7945" width="4.140625" style="13" customWidth="1"/>
    <col min="7946" max="7946" width="4.42578125" style="13" customWidth="1"/>
    <col min="7947" max="7948" width="4.140625" style="13" customWidth="1"/>
    <col min="7949" max="7949" width="1.42578125" style="13" customWidth="1"/>
    <col min="7950" max="7954" width="3" style="13" customWidth="1"/>
    <col min="7955" max="7955" width="2.140625" style="13" customWidth="1"/>
    <col min="7956" max="7956" width="0" style="13" hidden="1" customWidth="1"/>
    <col min="7957" max="7963" width="4" style="13"/>
    <col min="7964" max="7964" width="6.140625" style="13" bestFit="1" customWidth="1"/>
    <col min="7965" max="7965" width="4" style="13"/>
    <col min="7966" max="7966" width="6.140625" style="13" bestFit="1" customWidth="1"/>
    <col min="7967" max="8189" width="4" style="13"/>
    <col min="8190" max="8190" width="4.140625" style="13" customWidth="1"/>
    <col min="8191" max="8191" width="4.85546875" style="13" customWidth="1"/>
    <col min="8192" max="8192" width="5" style="13" customWidth="1"/>
    <col min="8193" max="8201" width="4.140625" style="13" customWidth="1"/>
    <col min="8202" max="8202" width="4.42578125" style="13" customWidth="1"/>
    <col min="8203" max="8204" width="4.140625" style="13" customWidth="1"/>
    <col min="8205" max="8205" width="1.42578125" style="13" customWidth="1"/>
    <col min="8206" max="8210" width="3" style="13" customWidth="1"/>
    <col min="8211" max="8211" width="2.140625" style="13" customWidth="1"/>
    <col min="8212" max="8212" width="0" style="13" hidden="1" customWidth="1"/>
    <col min="8213" max="8219" width="4" style="13"/>
    <col min="8220" max="8220" width="6.140625" style="13" bestFit="1" customWidth="1"/>
    <col min="8221" max="8221" width="4" style="13"/>
    <col min="8222" max="8222" width="6.140625" style="13" bestFit="1" customWidth="1"/>
    <col min="8223" max="8445" width="4" style="13"/>
    <col min="8446" max="8446" width="4.140625" style="13" customWidth="1"/>
    <col min="8447" max="8447" width="4.85546875" style="13" customWidth="1"/>
    <col min="8448" max="8448" width="5" style="13" customWidth="1"/>
    <col min="8449" max="8457" width="4.140625" style="13" customWidth="1"/>
    <col min="8458" max="8458" width="4.42578125" style="13" customWidth="1"/>
    <col min="8459" max="8460" width="4.140625" style="13" customWidth="1"/>
    <col min="8461" max="8461" width="1.42578125" style="13" customWidth="1"/>
    <col min="8462" max="8466" width="3" style="13" customWidth="1"/>
    <col min="8467" max="8467" width="2.140625" style="13" customWidth="1"/>
    <col min="8468" max="8468" width="0" style="13" hidden="1" customWidth="1"/>
    <col min="8469" max="8475" width="4" style="13"/>
    <col min="8476" max="8476" width="6.140625" style="13" bestFit="1" customWidth="1"/>
    <col min="8477" max="8477" width="4" style="13"/>
    <col min="8478" max="8478" width="6.140625" style="13" bestFit="1" customWidth="1"/>
    <col min="8479" max="8701" width="4" style="13"/>
    <col min="8702" max="8702" width="4.140625" style="13" customWidth="1"/>
    <col min="8703" max="8703" width="4.85546875" style="13" customWidth="1"/>
    <col min="8704" max="8704" width="5" style="13" customWidth="1"/>
    <col min="8705" max="8713" width="4.140625" style="13" customWidth="1"/>
    <col min="8714" max="8714" width="4.42578125" style="13" customWidth="1"/>
    <col min="8715" max="8716" width="4.140625" style="13" customWidth="1"/>
    <col min="8717" max="8717" width="1.42578125" style="13" customWidth="1"/>
    <col min="8718" max="8722" width="3" style="13" customWidth="1"/>
    <col min="8723" max="8723" width="2.140625" style="13" customWidth="1"/>
    <col min="8724" max="8724" width="0" style="13" hidden="1" customWidth="1"/>
    <col min="8725" max="8731" width="4" style="13"/>
    <col min="8732" max="8732" width="6.140625" style="13" bestFit="1" customWidth="1"/>
    <col min="8733" max="8733" width="4" style="13"/>
    <col min="8734" max="8734" width="6.140625" style="13" bestFit="1" customWidth="1"/>
    <col min="8735" max="8957" width="4" style="13"/>
    <col min="8958" max="8958" width="4.140625" style="13" customWidth="1"/>
    <col min="8959" max="8959" width="4.85546875" style="13" customWidth="1"/>
    <col min="8960" max="8960" width="5" style="13" customWidth="1"/>
    <col min="8961" max="8969" width="4.140625" style="13" customWidth="1"/>
    <col min="8970" max="8970" width="4.42578125" style="13" customWidth="1"/>
    <col min="8971" max="8972" width="4.140625" style="13" customWidth="1"/>
    <col min="8973" max="8973" width="1.42578125" style="13" customWidth="1"/>
    <col min="8974" max="8978" width="3" style="13" customWidth="1"/>
    <col min="8979" max="8979" width="2.140625" style="13" customWidth="1"/>
    <col min="8980" max="8980" width="0" style="13" hidden="1" customWidth="1"/>
    <col min="8981" max="8987" width="4" style="13"/>
    <col min="8988" max="8988" width="6.140625" style="13" bestFit="1" customWidth="1"/>
    <col min="8989" max="8989" width="4" style="13"/>
    <col min="8990" max="8990" width="6.140625" style="13" bestFit="1" customWidth="1"/>
    <col min="8991" max="9213" width="4" style="13"/>
    <col min="9214" max="9214" width="4.140625" style="13" customWidth="1"/>
    <col min="9215" max="9215" width="4.85546875" style="13" customWidth="1"/>
    <col min="9216" max="9216" width="5" style="13" customWidth="1"/>
    <col min="9217" max="9225" width="4.140625" style="13" customWidth="1"/>
    <col min="9226" max="9226" width="4.42578125" style="13" customWidth="1"/>
    <col min="9227" max="9228" width="4.140625" style="13" customWidth="1"/>
    <col min="9229" max="9229" width="1.42578125" style="13" customWidth="1"/>
    <col min="9230" max="9234" width="3" style="13" customWidth="1"/>
    <col min="9235" max="9235" width="2.140625" style="13" customWidth="1"/>
    <col min="9236" max="9236" width="0" style="13" hidden="1" customWidth="1"/>
    <col min="9237" max="9243" width="4" style="13"/>
    <col min="9244" max="9244" width="6.140625" style="13" bestFit="1" customWidth="1"/>
    <col min="9245" max="9245" width="4" style="13"/>
    <col min="9246" max="9246" width="6.140625" style="13" bestFit="1" customWidth="1"/>
    <col min="9247" max="9469" width="4" style="13"/>
    <col min="9470" max="9470" width="4.140625" style="13" customWidth="1"/>
    <col min="9471" max="9471" width="4.85546875" style="13" customWidth="1"/>
    <col min="9472" max="9472" width="5" style="13" customWidth="1"/>
    <col min="9473" max="9481" width="4.140625" style="13" customWidth="1"/>
    <col min="9482" max="9482" width="4.42578125" style="13" customWidth="1"/>
    <col min="9483" max="9484" width="4.140625" style="13" customWidth="1"/>
    <col min="9485" max="9485" width="1.42578125" style="13" customWidth="1"/>
    <col min="9486" max="9490" width="3" style="13" customWidth="1"/>
    <col min="9491" max="9491" width="2.140625" style="13" customWidth="1"/>
    <col min="9492" max="9492" width="0" style="13" hidden="1" customWidth="1"/>
    <col min="9493" max="9499" width="4" style="13"/>
    <col min="9500" max="9500" width="6.140625" style="13" bestFit="1" customWidth="1"/>
    <col min="9501" max="9501" width="4" style="13"/>
    <col min="9502" max="9502" width="6.140625" style="13" bestFit="1" customWidth="1"/>
    <col min="9503" max="9725" width="4" style="13"/>
    <col min="9726" max="9726" width="4.140625" style="13" customWidth="1"/>
    <col min="9727" max="9727" width="4.85546875" style="13" customWidth="1"/>
    <col min="9728" max="9728" width="5" style="13" customWidth="1"/>
    <col min="9729" max="9737" width="4.140625" style="13" customWidth="1"/>
    <col min="9738" max="9738" width="4.42578125" style="13" customWidth="1"/>
    <col min="9739" max="9740" width="4.140625" style="13" customWidth="1"/>
    <col min="9741" max="9741" width="1.42578125" style="13" customWidth="1"/>
    <col min="9742" max="9746" width="3" style="13" customWidth="1"/>
    <col min="9747" max="9747" width="2.140625" style="13" customWidth="1"/>
    <col min="9748" max="9748" width="0" style="13" hidden="1" customWidth="1"/>
    <col min="9749" max="9755" width="4" style="13"/>
    <col min="9756" max="9756" width="6.140625" style="13" bestFit="1" customWidth="1"/>
    <col min="9757" max="9757" width="4" style="13"/>
    <col min="9758" max="9758" width="6.140625" style="13" bestFit="1" customWidth="1"/>
    <col min="9759" max="9981" width="4" style="13"/>
    <col min="9982" max="9982" width="4.140625" style="13" customWidth="1"/>
    <col min="9983" max="9983" width="4.85546875" style="13" customWidth="1"/>
    <col min="9984" max="9984" width="5" style="13" customWidth="1"/>
    <col min="9985" max="9993" width="4.140625" style="13" customWidth="1"/>
    <col min="9994" max="9994" width="4.42578125" style="13" customWidth="1"/>
    <col min="9995" max="9996" width="4.140625" style="13" customWidth="1"/>
    <col min="9997" max="9997" width="1.42578125" style="13" customWidth="1"/>
    <col min="9998" max="10002" width="3" style="13" customWidth="1"/>
    <col min="10003" max="10003" width="2.140625" style="13" customWidth="1"/>
    <col min="10004" max="10004" width="0" style="13" hidden="1" customWidth="1"/>
    <col min="10005" max="10011" width="4" style="13"/>
    <col min="10012" max="10012" width="6.140625" style="13" bestFit="1" customWidth="1"/>
    <col min="10013" max="10013" width="4" style="13"/>
    <col min="10014" max="10014" width="6.140625" style="13" bestFit="1" customWidth="1"/>
    <col min="10015" max="10237" width="4" style="13"/>
    <col min="10238" max="10238" width="4.140625" style="13" customWidth="1"/>
    <col min="10239" max="10239" width="4.85546875" style="13" customWidth="1"/>
    <col min="10240" max="10240" width="5" style="13" customWidth="1"/>
    <col min="10241" max="10249" width="4.140625" style="13" customWidth="1"/>
    <col min="10250" max="10250" width="4.42578125" style="13" customWidth="1"/>
    <col min="10251" max="10252" width="4.140625" style="13" customWidth="1"/>
    <col min="10253" max="10253" width="1.42578125" style="13" customWidth="1"/>
    <col min="10254" max="10258" width="3" style="13" customWidth="1"/>
    <col min="10259" max="10259" width="2.140625" style="13" customWidth="1"/>
    <col min="10260" max="10260" width="0" style="13" hidden="1" customWidth="1"/>
    <col min="10261" max="10267" width="4" style="13"/>
    <col min="10268" max="10268" width="6.140625" style="13" bestFit="1" customWidth="1"/>
    <col min="10269" max="10269" width="4" style="13"/>
    <col min="10270" max="10270" width="6.140625" style="13" bestFit="1" customWidth="1"/>
    <col min="10271" max="10493" width="4" style="13"/>
    <col min="10494" max="10494" width="4.140625" style="13" customWidth="1"/>
    <col min="10495" max="10495" width="4.85546875" style="13" customWidth="1"/>
    <col min="10496" max="10496" width="5" style="13" customWidth="1"/>
    <col min="10497" max="10505" width="4.140625" style="13" customWidth="1"/>
    <col min="10506" max="10506" width="4.42578125" style="13" customWidth="1"/>
    <col min="10507" max="10508" width="4.140625" style="13" customWidth="1"/>
    <col min="10509" max="10509" width="1.42578125" style="13" customWidth="1"/>
    <col min="10510" max="10514" width="3" style="13" customWidth="1"/>
    <col min="10515" max="10515" width="2.140625" style="13" customWidth="1"/>
    <col min="10516" max="10516" width="0" style="13" hidden="1" customWidth="1"/>
    <col min="10517" max="10523" width="4" style="13"/>
    <col min="10524" max="10524" width="6.140625" style="13" bestFit="1" customWidth="1"/>
    <col min="10525" max="10525" width="4" style="13"/>
    <col min="10526" max="10526" width="6.140625" style="13" bestFit="1" customWidth="1"/>
    <col min="10527" max="10749" width="4" style="13"/>
    <col min="10750" max="10750" width="4.140625" style="13" customWidth="1"/>
    <col min="10751" max="10751" width="4.85546875" style="13" customWidth="1"/>
    <col min="10752" max="10752" width="5" style="13" customWidth="1"/>
    <col min="10753" max="10761" width="4.140625" style="13" customWidth="1"/>
    <col min="10762" max="10762" width="4.42578125" style="13" customWidth="1"/>
    <col min="10763" max="10764" width="4.140625" style="13" customWidth="1"/>
    <col min="10765" max="10765" width="1.42578125" style="13" customWidth="1"/>
    <col min="10766" max="10770" width="3" style="13" customWidth="1"/>
    <col min="10771" max="10771" width="2.140625" style="13" customWidth="1"/>
    <col min="10772" max="10772" width="0" style="13" hidden="1" customWidth="1"/>
    <col min="10773" max="10779" width="4" style="13"/>
    <col min="10780" max="10780" width="6.140625" style="13" bestFit="1" customWidth="1"/>
    <col min="10781" max="10781" width="4" style="13"/>
    <col min="10782" max="10782" width="6.140625" style="13" bestFit="1" customWidth="1"/>
    <col min="10783" max="11005" width="4" style="13"/>
    <col min="11006" max="11006" width="4.140625" style="13" customWidth="1"/>
    <col min="11007" max="11007" width="4.85546875" style="13" customWidth="1"/>
    <col min="11008" max="11008" width="5" style="13" customWidth="1"/>
    <col min="11009" max="11017" width="4.140625" style="13" customWidth="1"/>
    <col min="11018" max="11018" width="4.42578125" style="13" customWidth="1"/>
    <col min="11019" max="11020" width="4.140625" style="13" customWidth="1"/>
    <col min="11021" max="11021" width="1.42578125" style="13" customWidth="1"/>
    <col min="11022" max="11026" width="3" style="13" customWidth="1"/>
    <col min="11027" max="11027" width="2.140625" style="13" customWidth="1"/>
    <col min="11028" max="11028" width="0" style="13" hidden="1" customWidth="1"/>
    <col min="11029" max="11035" width="4" style="13"/>
    <col min="11036" max="11036" width="6.140625" style="13" bestFit="1" customWidth="1"/>
    <col min="11037" max="11037" width="4" style="13"/>
    <col min="11038" max="11038" width="6.140625" style="13" bestFit="1" customWidth="1"/>
    <col min="11039" max="11261" width="4" style="13"/>
    <col min="11262" max="11262" width="4.140625" style="13" customWidth="1"/>
    <col min="11263" max="11263" width="4.85546875" style="13" customWidth="1"/>
    <col min="11264" max="11264" width="5" style="13" customWidth="1"/>
    <col min="11265" max="11273" width="4.140625" style="13" customWidth="1"/>
    <col min="11274" max="11274" width="4.42578125" style="13" customWidth="1"/>
    <col min="11275" max="11276" width="4.140625" style="13" customWidth="1"/>
    <col min="11277" max="11277" width="1.42578125" style="13" customWidth="1"/>
    <col min="11278" max="11282" width="3" style="13" customWidth="1"/>
    <col min="11283" max="11283" width="2.140625" style="13" customWidth="1"/>
    <col min="11284" max="11284" width="0" style="13" hidden="1" customWidth="1"/>
    <col min="11285" max="11291" width="4" style="13"/>
    <col min="11292" max="11292" width="6.140625" style="13" bestFit="1" customWidth="1"/>
    <col min="11293" max="11293" width="4" style="13"/>
    <col min="11294" max="11294" width="6.140625" style="13" bestFit="1" customWidth="1"/>
    <col min="11295" max="11517" width="4" style="13"/>
    <col min="11518" max="11518" width="4.140625" style="13" customWidth="1"/>
    <col min="11519" max="11519" width="4.85546875" style="13" customWidth="1"/>
    <col min="11520" max="11520" width="5" style="13" customWidth="1"/>
    <col min="11521" max="11529" width="4.140625" style="13" customWidth="1"/>
    <col min="11530" max="11530" width="4.42578125" style="13" customWidth="1"/>
    <col min="11531" max="11532" width="4.140625" style="13" customWidth="1"/>
    <col min="11533" max="11533" width="1.42578125" style="13" customWidth="1"/>
    <col min="11534" max="11538" width="3" style="13" customWidth="1"/>
    <col min="11539" max="11539" width="2.140625" style="13" customWidth="1"/>
    <col min="11540" max="11540" width="0" style="13" hidden="1" customWidth="1"/>
    <col min="11541" max="11547" width="4" style="13"/>
    <col min="11548" max="11548" width="6.140625" style="13" bestFit="1" customWidth="1"/>
    <col min="11549" max="11549" width="4" style="13"/>
    <col min="11550" max="11550" width="6.140625" style="13" bestFit="1" customWidth="1"/>
    <col min="11551" max="11773" width="4" style="13"/>
    <col min="11774" max="11774" width="4.140625" style="13" customWidth="1"/>
    <col min="11775" max="11775" width="4.85546875" style="13" customWidth="1"/>
    <col min="11776" max="11776" width="5" style="13" customWidth="1"/>
    <col min="11777" max="11785" width="4.140625" style="13" customWidth="1"/>
    <col min="11786" max="11786" width="4.42578125" style="13" customWidth="1"/>
    <col min="11787" max="11788" width="4.140625" style="13" customWidth="1"/>
    <col min="11789" max="11789" width="1.42578125" style="13" customWidth="1"/>
    <col min="11790" max="11794" width="3" style="13" customWidth="1"/>
    <col min="11795" max="11795" width="2.140625" style="13" customWidth="1"/>
    <col min="11796" max="11796" width="0" style="13" hidden="1" customWidth="1"/>
    <col min="11797" max="11803" width="4" style="13"/>
    <col min="11804" max="11804" width="6.140625" style="13" bestFit="1" customWidth="1"/>
    <col min="11805" max="11805" width="4" style="13"/>
    <col min="11806" max="11806" width="6.140625" style="13" bestFit="1" customWidth="1"/>
    <col min="11807" max="12029" width="4" style="13"/>
    <col min="12030" max="12030" width="4.140625" style="13" customWidth="1"/>
    <col min="12031" max="12031" width="4.85546875" style="13" customWidth="1"/>
    <col min="12032" max="12032" width="5" style="13" customWidth="1"/>
    <col min="12033" max="12041" width="4.140625" style="13" customWidth="1"/>
    <col min="12042" max="12042" width="4.42578125" style="13" customWidth="1"/>
    <col min="12043" max="12044" width="4.140625" style="13" customWidth="1"/>
    <col min="12045" max="12045" width="1.42578125" style="13" customWidth="1"/>
    <col min="12046" max="12050" width="3" style="13" customWidth="1"/>
    <col min="12051" max="12051" width="2.140625" style="13" customWidth="1"/>
    <col min="12052" max="12052" width="0" style="13" hidden="1" customWidth="1"/>
    <col min="12053" max="12059" width="4" style="13"/>
    <col min="12060" max="12060" width="6.140625" style="13" bestFit="1" customWidth="1"/>
    <col min="12061" max="12061" width="4" style="13"/>
    <col min="12062" max="12062" width="6.140625" style="13" bestFit="1" customWidth="1"/>
    <col min="12063" max="12285" width="4" style="13"/>
    <col min="12286" max="12286" width="4.140625" style="13" customWidth="1"/>
    <col min="12287" max="12287" width="4.85546875" style="13" customWidth="1"/>
    <col min="12288" max="12288" width="5" style="13" customWidth="1"/>
    <col min="12289" max="12297" width="4.140625" style="13" customWidth="1"/>
    <col min="12298" max="12298" width="4.42578125" style="13" customWidth="1"/>
    <col min="12299" max="12300" width="4.140625" style="13" customWidth="1"/>
    <col min="12301" max="12301" width="1.42578125" style="13" customWidth="1"/>
    <col min="12302" max="12306" width="3" style="13" customWidth="1"/>
    <col min="12307" max="12307" width="2.140625" style="13" customWidth="1"/>
    <col min="12308" max="12308" width="0" style="13" hidden="1" customWidth="1"/>
    <col min="12309" max="12315" width="4" style="13"/>
    <col min="12316" max="12316" width="6.140625" style="13" bestFit="1" customWidth="1"/>
    <col min="12317" max="12317" width="4" style="13"/>
    <col min="12318" max="12318" width="6.140625" style="13" bestFit="1" customWidth="1"/>
    <col min="12319" max="12541" width="4" style="13"/>
    <col min="12542" max="12542" width="4.140625" style="13" customWidth="1"/>
    <col min="12543" max="12543" width="4.85546875" style="13" customWidth="1"/>
    <col min="12544" max="12544" width="5" style="13" customWidth="1"/>
    <col min="12545" max="12553" width="4.140625" style="13" customWidth="1"/>
    <col min="12554" max="12554" width="4.42578125" style="13" customWidth="1"/>
    <col min="12555" max="12556" width="4.140625" style="13" customWidth="1"/>
    <col min="12557" max="12557" width="1.42578125" style="13" customWidth="1"/>
    <col min="12558" max="12562" width="3" style="13" customWidth="1"/>
    <col min="12563" max="12563" width="2.140625" style="13" customWidth="1"/>
    <col min="12564" max="12564" width="0" style="13" hidden="1" customWidth="1"/>
    <col min="12565" max="12571" width="4" style="13"/>
    <col min="12572" max="12572" width="6.140625" style="13" bestFit="1" customWidth="1"/>
    <col min="12573" max="12573" width="4" style="13"/>
    <col min="12574" max="12574" width="6.140625" style="13" bestFit="1" customWidth="1"/>
    <col min="12575" max="12797" width="4" style="13"/>
    <col min="12798" max="12798" width="4.140625" style="13" customWidth="1"/>
    <col min="12799" max="12799" width="4.85546875" style="13" customWidth="1"/>
    <col min="12800" max="12800" width="5" style="13" customWidth="1"/>
    <col min="12801" max="12809" width="4.140625" style="13" customWidth="1"/>
    <col min="12810" max="12810" width="4.42578125" style="13" customWidth="1"/>
    <col min="12811" max="12812" width="4.140625" style="13" customWidth="1"/>
    <col min="12813" max="12813" width="1.42578125" style="13" customWidth="1"/>
    <col min="12814" max="12818" width="3" style="13" customWidth="1"/>
    <col min="12819" max="12819" width="2.140625" style="13" customWidth="1"/>
    <col min="12820" max="12820" width="0" style="13" hidden="1" customWidth="1"/>
    <col min="12821" max="12827" width="4" style="13"/>
    <col min="12828" max="12828" width="6.140625" style="13" bestFit="1" customWidth="1"/>
    <col min="12829" max="12829" width="4" style="13"/>
    <col min="12830" max="12830" width="6.140625" style="13" bestFit="1" customWidth="1"/>
    <col min="12831" max="13053" width="4" style="13"/>
    <col min="13054" max="13054" width="4.140625" style="13" customWidth="1"/>
    <col min="13055" max="13055" width="4.85546875" style="13" customWidth="1"/>
    <col min="13056" max="13056" width="5" style="13" customWidth="1"/>
    <col min="13057" max="13065" width="4.140625" style="13" customWidth="1"/>
    <col min="13066" max="13066" width="4.42578125" style="13" customWidth="1"/>
    <col min="13067" max="13068" width="4.140625" style="13" customWidth="1"/>
    <col min="13069" max="13069" width="1.42578125" style="13" customWidth="1"/>
    <col min="13070" max="13074" width="3" style="13" customWidth="1"/>
    <col min="13075" max="13075" width="2.140625" style="13" customWidth="1"/>
    <col min="13076" max="13076" width="0" style="13" hidden="1" customWidth="1"/>
    <col min="13077" max="13083" width="4" style="13"/>
    <col min="13084" max="13084" width="6.140625" style="13" bestFit="1" customWidth="1"/>
    <col min="13085" max="13085" width="4" style="13"/>
    <col min="13086" max="13086" width="6.140625" style="13" bestFit="1" customWidth="1"/>
    <col min="13087" max="13309" width="4" style="13"/>
    <col min="13310" max="13310" width="4.140625" style="13" customWidth="1"/>
    <col min="13311" max="13311" width="4.85546875" style="13" customWidth="1"/>
    <col min="13312" max="13312" width="5" style="13" customWidth="1"/>
    <col min="13313" max="13321" width="4.140625" style="13" customWidth="1"/>
    <col min="13322" max="13322" width="4.42578125" style="13" customWidth="1"/>
    <col min="13323" max="13324" width="4.140625" style="13" customWidth="1"/>
    <col min="13325" max="13325" width="1.42578125" style="13" customWidth="1"/>
    <col min="13326" max="13330" width="3" style="13" customWidth="1"/>
    <col min="13331" max="13331" width="2.140625" style="13" customWidth="1"/>
    <col min="13332" max="13332" width="0" style="13" hidden="1" customWidth="1"/>
    <col min="13333" max="13339" width="4" style="13"/>
    <col min="13340" max="13340" width="6.140625" style="13" bestFit="1" customWidth="1"/>
    <col min="13341" max="13341" width="4" style="13"/>
    <col min="13342" max="13342" width="6.140625" style="13" bestFit="1" customWidth="1"/>
    <col min="13343" max="13565" width="4" style="13"/>
    <col min="13566" max="13566" width="4.140625" style="13" customWidth="1"/>
    <col min="13567" max="13567" width="4.85546875" style="13" customWidth="1"/>
    <col min="13568" max="13568" width="5" style="13" customWidth="1"/>
    <col min="13569" max="13577" width="4.140625" style="13" customWidth="1"/>
    <col min="13578" max="13578" width="4.42578125" style="13" customWidth="1"/>
    <col min="13579" max="13580" width="4.140625" style="13" customWidth="1"/>
    <col min="13581" max="13581" width="1.42578125" style="13" customWidth="1"/>
    <col min="13582" max="13586" width="3" style="13" customWidth="1"/>
    <col min="13587" max="13587" width="2.140625" style="13" customWidth="1"/>
    <col min="13588" max="13588" width="0" style="13" hidden="1" customWidth="1"/>
    <col min="13589" max="13595" width="4" style="13"/>
    <col min="13596" max="13596" width="6.140625" style="13" bestFit="1" customWidth="1"/>
    <col min="13597" max="13597" width="4" style="13"/>
    <col min="13598" max="13598" width="6.140625" style="13" bestFit="1" customWidth="1"/>
    <col min="13599" max="13821" width="4" style="13"/>
    <col min="13822" max="13822" width="4.140625" style="13" customWidth="1"/>
    <col min="13823" max="13823" width="4.85546875" style="13" customWidth="1"/>
    <col min="13824" max="13824" width="5" style="13" customWidth="1"/>
    <col min="13825" max="13833" width="4.140625" style="13" customWidth="1"/>
    <col min="13834" max="13834" width="4.42578125" style="13" customWidth="1"/>
    <col min="13835" max="13836" width="4.140625" style="13" customWidth="1"/>
    <col min="13837" max="13837" width="1.42578125" style="13" customWidth="1"/>
    <col min="13838" max="13842" width="3" style="13" customWidth="1"/>
    <col min="13843" max="13843" width="2.140625" style="13" customWidth="1"/>
    <col min="13844" max="13844" width="0" style="13" hidden="1" customWidth="1"/>
    <col min="13845" max="13851" width="4" style="13"/>
    <col min="13852" max="13852" width="6.140625" style="13" bestFit="1" customWidth="1"/>
    <col min="13853" max="13853" width="4" style="13"/>
    <col min="13854" max="13854" width="6.140625" style="13" bestFit="1" customWidth="1"/>
    <col min="13855" max="14077" width="4" style="13"/>
    <col min="14078" max="14078" width="4.140625" style="13" customWidth="1"/>
    <col min="14079" max="14079" width="4.85546875" style="13" customWidth="1"/>
    <col min="14080" max="14080" width="5" style="13" customWidth="1"/>
    <col min="14081" max="14089" width="4.140625" style="13" customWidth="1"/>
    <col min="14090" max="14090" width="4.42578125" style="13" customWidth="1"/>
    <col min="14091" max="14092" width="4.140625" style="13" customWidth="1"/>
    <col min="14093" max="14093" width="1.42578125" style="13" customWidth="1"/>
    <col min="14094" max="14098" width="3" style="13" customWidth="1"/>
    <col min="14099" max="14099" width="2.140625" style="13" customWidth="1"/>
    <col min="14100" max="14100" width="0" style="13" hidden="1" customWidth="1"/>
    <col min="14101" max="14107" width="4" style="13"/>
    <col min="14108" max="14108" width="6.140625" style="13" bestFit="1" customWidth="1"/>
    <col min="14109" max="14109" width="4" style="13"/>
    <col min="14110" max="14110" width="6.140625" style="13" bestFit="1" customWidth="1"/>
    <col min="14111" max="14333" width="4" style="13"/>
    <col min="14334" max="14334" width="4.140625" style="13" customWidth="1"/>
    <col min="14335" max="14335" width="4.85546875" style="13" customWidth="1"/>
    <col min="14336" max="14336" width="5" style="13" customWidth="1"/>
    <col min="14337" max="14345" width="4.140625" style="13" customWidth="1"/>
    <col min="14346" max="14346" width="4.42578125" style="13" customWidth="1"/>
    <col min="14347" max="14348" width="4.140625" style="13" customWidth="1"/>
    <col min="14349" max="14349" width="1.42578125" style="13" customWidth="1"/>
    <col min="14350" max="14354" width="3" style="13" customWidth="1"/>
    <col min="14355" max="14355" width="2.140625" style="13" customWidth="1"/>
    <col min="14356" max="14356" width="0" style="13" hidden="1" customWidth="1"/>
    <col min="14357" max="14363" width="4" style="13"/>
    <col min="14364" max="14364" width="6.140625" style="13" bestFit="1" customWidth="1"/>
    <col min="14365" max="14365" width="4" style="13"/>
    <col min="14366" max="14366" width="6.140625" style="13" bestFit="1" customWidth="1"/>
    <col min="14367" max="14589" width="4" style="13"/>
    <col min="14590" max="14590" width="4.140625" style="13" customWidth="1"/>
    <col min="14591" max="14591" width="4.85546875" style="13" customWidth="1"/>
    <col min="14592" max="14592" width="5" style="13" customWidth="1"/>
    <col min="14593" max="14601" width="4.140625" style="13" customWidth="1"/>
    <col min="14602" max="14602" width="4.42578125" style="13" customWidth="1"/>
    <col min="14603" max="14604" width="4.140625" style="13" customWidth="1"/>
    <col min="14605" max="14605" width="1.42578125" style="13" customWidth="1"/>
    <col min="14606" max="14610" width="3" style="13" customWidth="1"/>
    <col min="14611" max="14611" width="2.140625" style="13" customWidth="1"/>
    <col min="14612" max="14612" width="0" style="13" hidden="1" customWidth="1"/>
    <col min="14613" max="14619" width="4" style="13"/>
    <col min="14620" max="14620" width="6.140625" style="13" bestFit="1" customWidth="1"/>
    <col min="14621" max="14621" width="4" style="13"/>
    <col min="14622" max="14622" width="6.140625" style="13" bestFit="1" customWidth="1"/>
    <col min="14623" max="14845" width="4" style="13"/>
    <col min="14846" max="14846" width="4.140625" style="13" customWidth="1"/>
    <col min="14847" max="14847" width="4.85546875" style="13" customWidth="1"/>
    <col min="14848" max="14848" width="5" style="13" customWidth="1"/>
    <col min="14849" max="14857" width="4.140625" style="13" customWidth="1"/>
    <col min="14858" max="14858" width="4.42578125" style="13" customWidth="1"/>
    <col min="14859" max="14860" width="4.140625" style="13" customWidth="1"/>
    <col min="14861" max="14861" width="1.42578125" style="13" customWidth="1"/>
    <col min="14862" max="14866" width="3" style="13" customWidth="1"/>
    <col min="14867" max="14867" width="2.140625" style="13" customWidth="1"/>
    <col min="14868" max="14868" width="0" style="13" hidden="1" customWidth="1"/>
    <col min="14869" max="14875" width="4" style="13"/>
    <col min="14876" max="14876" width="6.140625" style="13" bestFit="1" customWidth="1"/>
    <col min="14877" max="14877" width="4" style="13"/>
    <col min="14878" max="14878" width="6.140625" style="13" bestFit="1" customWidth="1"/>
    <col min="14879" max="15101" width="4" style="13"/>
    <col min="15102" max="15102" width="4.140625" style="13" customWidth="1"/>
    <col min="15103" max="15103" width="4.85546875" style="13" customWidth="1"/>
    <col min="15104" max="15104" width="5" style="13" customWidth="1"/>
    <col min="15105" max="15113" width="4.140625" style="13" customWidth="1"/>
    <col min="15114" max="15114" width="4.42578125" style="13" customWidth="1"/>
    <col min="15115" max="15116" width="4.140625" style="13" customWidth="1"/>
    <col min="15117" max="15117" width="1.42578125" style="13" customWidth="1"/>
    <col min="15118" max="15122" width="3" style="13" customWidth="1"/>
    <col min="15123" max="15123" width="2.140625" style="13" customWidth="1"/>
    <col min="15124" max="15124" width="0" style="13" hidden="1" customWidth="1"/>
    <col min="15125" max="15131" width="4" style="13"/>
    <col min="15132" max="15132" width="6.140625" style="13" bestFit="1" customWidth="1"/>
    <col min="15133" max="15133" width="4" style="13"/>
    <col min="15134" max="15134" width="6.140625" style="13" bestFit="1" customWidth="1"/>
    <col min="15135" max="15357" width="4" style="13"/>
    <col min="15358" max="15358" width="4.140625" style="13" customWidth="1"/>
    <col min="15359" max="15359" width="4.85546875" style="13" customWidth="1"/>
    <col min="15360" max="15360" width="5" style="13" customWidth="1"/>
    <col min="15361" max="15369" width="4.140625" style="13" customWidth="1"/>
    <col min="15370" max="15370" width="4.42578125" style="13" customWidth="1"/>
    <col min="15371" max="15372" width="4.140625" style="13" customWidth="1"/>
    <col min="15373" max="15373" width="1.42578125" style="13" customWidth="1"/>
    <col min="15374" max="15378" width="3" style="13" customWidth="1"/>
    <col min="15379" max="15379" width="2.140625" style="13" customWidth="1"/>
    <col min="15380" max="15380" width="0" style="13" hidden="1" customWidth="1"/>
    <col min="15381" max="15387" width="4" style="13"/>
    <col min="15388" max="15388" width="6.140625" style="13" bestFit="1" customWidth="1"/>
    <col min="15389" max="15389" width="4" style="13"/>
    <col min="15390" max="15390" width="6.140625" style="13" bestFit="1" customWidth="1"/>
    <col min="15391" max="15613" width="4" style="13"/>
    <col min="15614" max="15614" width="4.140625" style="13" customWidth="1"/>
    <col min="15615" max="15615" width="4.85546875" style="13" customWidth="1"/>
    <col min="15616" max="15616" width="5" style="13" customWidth="1"/>
    <col min="15617" max="15625" width="4.140625" style="13" customWidth="1"/>
    <col min="15626" max="15626" width="4.42578125" style="13" customWidth="1"/>
    <col min="15627" max="15628" width="4.140625" style="13" customWidth="1"/>
    <col min="15629" max="15629" width="1.42578125" style="13" customWidth="1"/>
    <col min="15630" max="15634" width="3" style="13" customWidth="1"/>
    <col min="15635" max="15635" width="2.140625" style="13" customWidth="1"/>
    <col min="15636" max="15636" width="0" style="13" hidden="1" customWidth="1"/>
    <col min="15637" max="15643" width="4" style="13"/>
    <col min="15644" max="15644" width="6.140625" style="13" bestFit="1" customWidth="1"/>
    <col min="15645" max="15645" width="4" style="13"/>
    <col min="15646" max="15646" width="6.140625" style="13" bestFit="1" customWidth="1"/>
    <col min="15647" max="15869" width="4" style="13"/>
    <col min="15870" max="15870" width="4.140625" style="13" customWidth="1"/>
    <col min="15871" max="15871" width="4.85546875" style="13" customWidth="1"/>
    <col min="15872" max="15872" width="5" style="13" customWidth="1"/>
    <col min="15873" max="15881" width="4.140625" style="13" customWidth="1"/>
    <col min="15882" max="15882" width="4.42578125" style="13" customWidth="1"/>
    <col min="15883" max="15884" width="4.140625" style="13" customWidth="1"/>
    <col min="15885" max="15885" width="1.42578125" style="13" customWidth="1"/>
    <col min="15886" max="15890" width="3" style="13" customWidth="1"/>
    <col min="15891" max="15891" width="2.140625" style="13" customWidth="1"/>
    <col min="15892" max="15892" width="0" style="13" hidden="1" customWidth="1"/>
    <col min="15893" max="15899" width="4" style="13"/>
    <col min="15900" max="15900" width="6.140625" style="13" bestFit="1" customWidth="1"/>
    <col min="15901" max="15901" width="4" style="13"/>
    <col min="15902" max="15902" width="6.140625" style="13" bestFit="1" customWidth="1"/>
    <col min="15903" max="16125" width="4" style="13"/>
    <col min="16126" max="16126" width="4.140625" style="13" customWidth="1"/>
    <col min="16127" max="16127" width="4.85546875" style="13" customWidth="1"/>
    <col min="16128" max="16128" width="5" style="13" customWidth="1"/>
    <col min="16129" max="16137" width="4.140625" style="13" customWidth="1"/>
    <col min="16138" max="16138" width="4.42578125" style="13" customWidth="1"/>
    <col min="16139" max="16140" width="4.140625" style="13" customWidth="1"/>
    <col min="16141" max="16141" width="1.42578125" style="13" customWidth="1"/>
    <col min="16142" max="16146" width="3" style="13" customWidth="1"/>
    <col min="16147" max="16147" width="2.140625" style="13" customWidth="1"/>
    <col min="16148" max="16148" width="0" style="13" hidden="1" customWidth="1"/>
    <col min="16149" max="16155" width="4" style="13"/>
    <col min="16156" max="16156" width="6.140625" style="13" bestFit="1" customWidth="1"/>
    <col min="16157" max="16157" width="4" style="13"/>
    <col min="16158" max="16158" width="6.140625" style="13" bestFit="1" customWidth="1"/>
    <col min="16159" max="16384" width="4" style="13"/>
  </cols>
  <sheetData>
    <row r="1" spans="1:20" ht="18" customHeight="1" x14ac:dyDescent="0.2">
      <c r="R1" s="254" t="s">
        <v>68</v>
      </c>
      <c r="S1" s="254"/>
      <c r="T1" s="254"/>
    </row>
    <row r="2" spans="1:20" ht="29.25" customHeight="1" x14ac:dyDescent="0.2">
      <c r="A2" s="158" t="s">
        <v>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2" customFormat="1" ht="18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8" customHeight="1" x14ac:dyDescent="0.2">
      <c r="A4" s="159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1"/>
    </row>
    <row r="5" spans="1:20" s="2" customFormat="1" ht="9" customHeight="1" thickBo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18" customHeight="1" thickBot="1" x14ac:dyDescent="0.25">
      <c r="A6" s="3">
        <v>1</v>
      </c>
      <c r="B6" s="4"/>
      <c r="C6" s="231"/>
      <c r="D6" s="232"/>
      <c r="E6" s="232"/>
      <c r="F6" s="232"/>
      <c r="G6" s="232"/>
      <c r="H6" s="232"/>
      <c r="I6" s="233"/>
      <c r="J6" s="6"/>
      <c r="K6" s="3">
        <v>2</v>
      </c>
      <c r="L6" s="230" t="s">
        <v>69</v>
      </c>
      <c r="M6" s="230"/>
      <c r="N6" s="255"/>
      <c r="O6" s="256"/>
      <c r="P6" s="256"/>
      <c r="Q6" s="256"/>
      <c r="R6" s="256"/>
      <c r="S6" s="256"/>
      <c r="T6" s="257"/>
    </row>
    <row r="7" spans="1:20" s="16" customFormat="1" ht="10.5" customHeight="1" thickBot="1" x14ac:dyDescent="0.25">
      <c r="A7" s="5"/>
      <c r="B7" s="6"/>
      <c r="C7" s="7"/>
      <c r="D7" s="7"/>
      <c r="E7" s="7"/>
      <c r="F7" s="7"/>
      <c r="G7" s="7"/>
      <c r="H7" s="7"/>
      <c r="I7" s="7"/>
      <c r="J7" s="6"/>
      <c r="K7" s="5"/>
      <c r="L7" s="6"/>
      <c r="M7" s="6"/>
      <c r="N7" s="8"/>
      <c r="O7" s="8"/>
      <c r="P7" s="8"/>
      <c r="Q7" s="8"/>
      <c r="R7" s="8"/>
      <c r="S7" s="8"/>
      <c r="T7" s="8"/>
    </row>
    <row r="8" spans="1:20" ht="18" customHeight="1" thickBot="1" x14ac:dyDescent="0.25">
      <c r="A8" s="3">
        <v>3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1:20" s="2" customFormat="1" ht="6.75" customHeight="1" thickBot="1" x14ac:dyDescent="0.25">
      <c r="A9" s="108"/>
      <c r="B9" s="109"/>
      <c r="C9" s="109"/>
      <c r="D9" s="109"/>
      <c r="E9" s="109"/>
      <c r="F9" s="109"/>
      <c r="G9" s="109"/>
      <c r="H9" s="109"/>
      <c r="I9" s="109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1:20" ht="18" customHeight="1" thickBot="1" x14ac:dyDescent="0.25">
      <c r="A10" s="38" t="s">
        <v>9</v>
      </c>
      <c r="B10" s="146"/>
      <c r="C10" s="146"/>
      <c r="D10" s="146"/>
      <c r="E10" s="146"/>
      <c r="F10" s="146"/>
      <c r="G10" s="146"/>
      <c r="H10" s="146"/>
      <c r="I10" s="146"/>
      <c r="J10" s="39"/>
      <c r="K10" s="38" t="s">
        <v>11</v>
      </c>
      <c r="L10" s="145" t="s">
        <v>72</v>
      </c>
      <c r="M10" s="146"/>
      <c r="N10" s="146"/>
      <c r="O10" s="146"/>
      <c r="P10" s="146"/>
      <c r="Q10" s="146"/>
      <c r="R10" s="146"/>
      <c r="S10" s="147"/>
      <c r="T10" s="40"/>
    </row>
    <row r="11" spans="1:20" s="2" customFormat="1" ht="18" customHeight="1" thickBo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2" spans="1:20" ht="18" customHeight="1" thickBot="1" x14ac:dyDescent="0.25">
      <c r="A12" s="3">
        <v>4</v>
      </c>
      <c r="B12" s="171"/>
      <c r="C12" s="171"/>
      <c r="D12" s="171"/>
      <c r="E12" s="171"/>
      <c r="F12" s="296" t="str">
        <f>Деклар!G7</f>
        <v>2022 год</v>
      </c>
      <c r="G12" s="297"/>
      <c r="H12" s="297"/>
      <c r="I12" s="298"/>
      <c r="J12" s="75"/>
      <c r="K12" s="76"/>
      <c r="L12" s="76"/>
      <c r="M12" s="76"/>
      <c r="N12" s="76"/>
      <c r="O12" s="76"/>
      <c r="P12" s="76"/>
      <c r="Q12" s="76"/>
      <c r="R12" s="76" t="s">
        <v>31</v>
      </c>
      <c r="S12" s="76"/>
      <c r="T12" s="76">
        <v>2917</v>
      </c>
    </row>
    <row r="13" spans="1:20" s="2" customFormat="1" ht="8.25" customHeight="1" thickBot="1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4" spans="1:20" s="17" customFormat="1" ht="18" customHeight="1" thickBot="1" x14ac:dyDescent="0.3">
      <c r="A14" s="293" t="s">
        <v>73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5"/>
    </row>
    <row r="15" spans="1:20" s="2" customFormat="1" ht="9.75" customHeight="1" thickBot="1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1:20" ht="39.75" customHeight="1" x14ac:dyDescent="0.2">
      <c r="A16" s="57" t="s">
        <v>9</v>
      </c>
      <c r="B16" s="253"/>
      <c r="C16" s="253"/>
      <c r="D16" s="253"/>
      <c r="E16" s="253"/>
      <c r="F16" s="253"/>
      <c r="G16" s="260"/>
      <c r="H16" s="58" t="s">
        <v>24</v>
      </c>
      <c r="I16" s="10" t="s">
        <v>119</v>
      </c>
      <c r="J16" s="58" t="s">
        <v>25</v>
      </c>
      <c r="K16" s="60" t="s">
        <v>206</v>
      </c>
      <c r="L16" s="57" t="s">
        <v>26</v>
      </c>
      <c r="M16" s="60" t="s">
        <v>204</v>
      </c>
      <c r="N16" s="59" t="s">
        <v>27</v>
      </c>
      <c r="O16" s="77" t="s">
        <v>205</v>
      </c>
      <c r="P16" s="58" t="s">
        <v>171</v>
      </c>
      <c r="Q16" s="261" t="s">
        <v>208</v>
      </c>
      <c r="R16" s="262"/>
      <c r="S16" s="59" t="s">
        <v>172</v>
      </c>
      <c r="T16" s="60" t="s">
        <v>207</v>
      </c>
    </row>
    <row r="17" spans="1:20" s="74" customFormat="1" ht="24.75" customHeight="1" x14ac:dyDescent="0.2">
      <c r="A17" s="290" t="s">
        <v>113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291"/>
    </row>
    <row r="18" spans="1:20" s="92" customFormat="1" ht="18" customHeight="1" x14ac:dyDescent="0.2">
      <c r="A18" s="78" t="s">
        <v>74</v>
      </c>
      <c r="B18" s="282" t="s">
        <v>114</v>
      </c>
      <c r="C18" s="283"/>
      <c r="D18" s="283"/>
      <c r="E18" s="283"/>
      <c r="F18" s="283"/>
      <c r="G18" s="283"/>
      <c r="H18" s="284"/>
      <c r="I18" s="79">
        <f>SUM(I19:I22)</f>
        <v>0</v>
      </c>
      <c r="J18" s="80"/>
      <c r="K18" s="81"/>
      <c r="L18" s="276">
        <f>SUM(L19:M22)</f>
        <v>0</v>
      </c>
      <c r="M18" s="276"/>
      <c r="N18" s="277"/>
      <c r="O18" s="277"/>
      <c r="P18" s="82"/>
      <c r="Q18" s="82"/>
      <c r="R18" s="82"/>
      <c r="S18" s="82"/>
      <c r="T18" s="83">
        <f>SUM(T19:T22)</f>
        <v>0</v>
      </c>
    </row>
    <row r="19" spans="1:20" ht="18" customHeight="1" x14ac:dyDescent="0.2">
      <c r="A19" s="84">
        <v>1</v>
      </c>
      <c r="B19" s="278"/>
      <c r="C19" s="278"/>
      <c r="D19" s="278"/>
      <c r="E19" s="278"/>
      <c r="F19" s="278"/>
      <c r="G19" s="278"/>
      <c r="H19" s="278"/>
      <c r="I19" s="85"/>
      <c r="J19" s="281"/>
      <c r="K19" s="281"/>
      <c r="L19" s="279"/>
      <c r="M19" s="279"/>
      <c r="N19" s="281">
        <v>3</v>
      </c>
      <c r="O19" s="281"/>
      <c r="P19" s="45"/>
      <c r="Q19" s="45"/>
      <c r="R19" s="45"/>
      <c r="S19" s="45"/>
      <c r="T19" s="67">
        <f>T$12*N19*L19/12</f>
        <v>0</v>
      </c>
    </row>
    <row r="20" spans="1:20" ht="18" customHeight="1" x14ac:dyDescent="0.2">
      <c r="A20" s="84">
        <v>2</v>
      </c>
      <c r="B20" s="278"/>
      <c r="C20" s="278"/>
      <c r="D20" s="278"/>
      <c r="E20" s="278"/>
      <c r="F20" s="278"/>
      <c r="G20" s="278"/>
      <c r="H20" s="278"/>
      <c r="I20" s="85"/>
      <c r="J20" s="281"/>
      <c r="K20" s="281"/>
      <c r="L20" s="279"/>
      <c r="M20" s="279"/>
      <c r="N20" s="281">
        <v>3</v>
      </c>
      <c r="O20" s="281"/>
      <c r="P20" s="45"/>
      <c r="Q20" s="45"/>
      <c r="R20" s="45"/>
      <c r="S20" s="45"/>
      <c r="T20" s="67">
        <f t="shared" ref="T20:T22" si="0">T$12*N20*L20/12</f>
        <v>0</v>
      </c>
    </row>
    <row r="21" spans="1:20" ht="18" customHeight="1" x14ac:dyDescent="0.2">
      <c r="A21" s="84">
        <v>3</v>
      </c>
      <c r="B21" s="278"/>
      <c r="C21" s="278"/>
      <c r="D21" s="278"/>
      <c r="E21" s="278"/>
      <c r="F21" s="278"/>
      <c r="G21" s="278"/>
      <c r="H21" s="278"/>
      <c r="I21" s="85"/>
      <c r="J21" s="281"/>
      <c r="K21" s="281"/>
      <c r="L21" s="279"/>
      <c r="M21" s="279"/>
      <c r="N21" s="281">
        <v>3</v>
      </c>
      <c r="O21" s="281"/>
      <c r="P21" s="45"/>
      <c r="Q21" s="45"/>
      <c r="R21" s="45"/>
      <c r="S21" s="45"/>
      <c r="T21" s="67">
        <f t="shared" si="0"/>
        <v>0</v>
      </c>
    </row>
    <row r="22" spans="1:20" ht="18" customHeight="1" x14ac:dyDescent="0.2">
      <c r="A22" s="84">
        <v>4</v>
      </c>
      <c r="B22" s="278"/>
      <c r="C22" s="278"/>
      <c r="D22" s="278"/>
      <c r="E22" s="278"/>
      <c r="F22" s="278"/>
      <c r="G22" s="278"/>
      <c r="H22" s="278"/>
      <c r="I22" s="85"/>
      <c r="J22" s="281"/>
      <c r="K22" s="281"/>
      <c r="L22" s="279"/>
      <c r="M22" s="279"/>
      <c r="N22" s="281">
        <v>3</v>
      </c>
      <c r="O22" s="281"/>
      <c r="P22" s="45"/>
      <c r="Q22" s="45"/>
      <c r="R22" s="45"/>
      <c r="S22" s="45"/>
      <c r="T22" s="67">
        <f t="shared" si="0"/>
        <v>0</v>
      </c>
    </row>
    <row r="23" spans="1:20" ht="9.75" customHeight="1" x14ac:dyDescent="0.2">
      <c r="A23" s="63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5"/>
      <c r="P23" s="45"/>
      <c r="Q23" s="45"/>
      <c r="R23" s="45"/>
      <c r="S23" s="45"/>
      <c r="T23" s="45"/>
    </row>
    <row r="24" spans="1:20" s="92" customFormat="1" ht="18" customHeight="1" x14ac:dyDescent="0.2">
      <c r="A24" s="86" t="s">
        <v>75</v>
      </c>
      <c r="B24" s="282" t="s">
        <v>115</v>
      </c>
      <c r="C24" s="283"/>
      <c r="D24" s="283"/>
      <c r="E24" s="283"/>
      <c r="F24" s="283"/>
      <c r="G24" s="283"/>
      <c r="H24" s="284"/>
      <c r="I24" s="79">
        <f>SUM(I25:I28)</f>
        <v>0</v>
      </c>
      <c r="J24" s="80"/>
      <c r="K24" s="81"/>
      <c r="L24" s="276">
        <f>SUM(L25:M28)</f>
        <v>0</v>
      </c>
      <c r="M24" s="276"/>
      <c r="N24" s="277"/>
      <c r="O24" s="277"/>
      <c r="P24" s="82"/>
      <c r="Q24" s="82"/>
      <c r="R24" s="82"/>
      <c r="S24" s="82"/>
      <c r="T24" s="83">
        <f>SUM(T25:T28)</f>
        <v>0</v>
      </c>
    </row>
    <row r="25" spans="1:20" ht="18" customHeight="1" x14ac:dyDescent="0.2">
      <c r="A25" s="84">
        <v>1</v>
      </c>
      <c r="B25" s="278"/>
      <c r="C25" s="278"/>
      <c r="D25" s="278"/>
      <c r="E25" s="278"/>
      <c r="F25" s="278"/>
      <c r="G25" s="278"/>
      <c r="H25" s="278"/>
      <c r="I25" s="85"/>
      <c r="J25" s="281"/>
      <c r="K25" s="281"/>
      <c r="L25" s="279"/>
      <c r="M25" s="279"/>
      <c r="N25" s="281">
        <v>5</v>
      </c>
      <c r="O25" s="281"/>
      <c r="P25" s="45"/>
      <c r="Q25" s="45"/>
      <c r="R25" s="45"/>
      <c r="S25" s="45"/>
      <c r="T25" s="67">
        <f>T$12*N25*L25/12</f>
        <v>0</v>
      </c>
    </row>
    <row r="26" spans="1:20" ht="18" customHeight="1" x14ac:dyDescent="0.2">
      <c r="A26" s="84">
        <v>2</v>
      </c>
      <c r="B26" s="278"/>
      <c r="C26" s="278"/>
      <c r="D26" s="278"/>
      <c r="E26" s="278"/>
      <c r="F26" s="278"/>
      <c r="G26" s="278"/>
      <c r="H26" s="278"/>
      <c r="I26" s="85"/>
      <c r="J26" s="281"/>
      <c r="K26" s="281"/>
      <c r="L26" s="279"/>
      <c r="M26" s="279"/>
      <c r="N26" s="281">
        <v>5</v>
      </c>
      <c r="O26" s="281"/>
      <c r="P26" s="45"/>
      <c r="Q26" s="45"/>
      <c r="R26" s="45"/>
      <c r="S26" s="45"/>
      <c r="T26" s="67">
        <f t="shared" ref="T26:T28" si="1">T$12*N26*L26/12</f>
        <v>0</v>
      </c>
    </row>
    <row r="27" spans="1:20" ht="18" customHeight="1" x14ac:dyDescent="0.2">
      <c r="A27" s="84">
        <v>3</v>
      </c>
      <c r="B27" s="278"/>
      <c r="C27" s="278"/>
      <c r="D27" s="278"/>
      <c r="E27" s="278"/>
      <c r="F27" s="278"/>
      <c r="G27" s="278"/>
      <c r="H27" s="278"/>
      <c r="I27" s="85"/>
      <c r="J27" s="281"/>
      <c r="K27" s="281"/>
      <c r="L27" s="279"/>
      <c r="M27" s="279"/>
      <c r="N27" s="281">
        <v>5</v>
      </c>
      <c r="O27" s="281"/>
      <c r="P27" s="45"/>
      <c r="Q27" s="45"/>
      <c r="R27" s="45"/>
      <c r="S27" s="45"/>
      <c r="T27" s="67">
        <f t="shared" si="1"/>
        <v>0</v>
      </c>
    </row>
    <row r="28" spans="1:20" ht="18" customHeight="1" x14ac:dyDescent="0.2">
      <c r="A28" s="84">
        <v>4</v>
      </c>
      <c r="B28" s="278"/>
      <c r="C28" s="278"/>
      <c r="D28" s="278"/>
      <c r="E28" s="278"/>
      <c r="F28" s="278"/>
      <c r="G28" s="278"/>
      <c r="H28" s="278"/>
      <c r="I28" s="85"/>
      <c r="J28" s="281"/>
      <c r="K28" s="281"/>
      <c r="L28" s="279"/>
      <c r="M28" s="279"/>
      <c r="N28" s="281">
        <v>5</v>
      </c>
      <c r="O28" s="281"/>
      <c r="P28" s="45"/>
      <c r="Q28" s="45"/>
      <c r="R28" s="45"/>
      <c r="S28" s="45"/>
      <c r="T28" s="67">
        <f t="shared" si="1"/>
        <v>0</v>
      </c>
    </row>
    <row r="29" spans="1:20" ht="9.75" customHeight="1" x14ac:dyDescent="0.2">
      <c r="A29" s="63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45"/>
      <c r="P29" s="45"/>
      <c r="Q29" s="45"/>
      <c r="R29" s="45"/>
      <c r="S29" s="45"/>
      <c r="T29" s="45"/>
    </row>
    <row r="30" spans="1:20" s="92" customFormat="1" ht="18" customHeight="1" x14ac:dyDescent="0.2">
      <c r="A30" s="86" t="s">
        <v>76</v>
      </c>
      <c r="B30" s="282" t="s">
        <v>116</v>
      </c>
      <c r="C30" s="283"/>
      <c r="D30" s="283"/>
      <c r="E30" s="283"/>
      <c r="F30" s="283"/>
      <c r="G30" s="283"/>
      <c r="H30" s="284"/>
      <c r="I30" s="79">
        <f>SUM(I31:I34)</f>
        <v>0</v>
      </c>
      <c r="J30" s="80"/>
      <c r="K30" s="81"/>
      <c r="L30" s="276">
        <f>SUM(L31:M34)</f>
        <v>0</v>
      </c>
      <c r="M30" s="276"/>
      <c r="N30" s="277"/>
      <c r="O30" s="277"/>
      <c r="P30" s="82"/>
      <c r="Q30" s="82"/>
      <c r="R30" s="82"/>
      <c r="S30" s="82"/>
      <c r="T30" s="87">
        <f>SUM(T31:T34)</f>
        <v>0</v>
      </c>
    </row>
    <row r="31" spans="1:20" ht="18" customHeight="1" x14ac:dyDescent="0.2">
      <c r="A31" s="84">
        <v>1</v>
      </c>
      <c r="B31" s="278"/>
      <c r="C31" s="278"/>
      <c r="D31" s="278"/>
      <c r="E31" s="278"/>
      <c r="F31" s="278"/>
      <c r="G31" s="278"/>
      <c r="H31" s="278"/>
      <c r="I31" s="85"/>
      <c r="J31" s="281"/>
      <c r="K31" s="281"/>
      <c r="L31" s="279"/>
      <c r="M31" s="279"/>
      <c r="N31" s="281">
        <v>7</v>
      </c>
      <c r="O31" s="281"/>
      <c r="P31" s="45"/>
      <c r="Q31" s="45"/>
      <c r="R31" s="45"/>
      <c r="S31" s="45"/>
      <c r="T31" s="67">
        <f>T$12*N31*L31/12</f>
        <v>0</v>
      </c>
    </row>
    <row r="32" spans="1:20" ht="18" customHeight="1" x14ac:dyDescent="0.2">
      <c r="A32" s="84">
        <v>2</v>
      </c>
      <c r="B32" s="278"/>
      <c r="C32" s="278"/>
      <c r="D32" s="278"/>
      <c r="E32" s="278"/>
      <c r="F32" s="278"/>
      <c r="G32" s="278"/>
      <c r="H32" s="278"/>
      <c r="I32" s="85"/>
      <c r="J32" s="281"/>
      <c r="K32" s="281"/>
      <c r="L32" s="279"/>
      <c r="M32" s="279"/>
      <c r="N32" s="281">
        <v>7</v>
      </c>
      <c r="O32" s="281"/>
      <c r="P32" s="45"/>
      <c r="Q32" s="45"/>
      <c r="R32" s="45"/>
      <c r="S32" s="45"/>
      <c r="T32" s="67">
        <f t="shared" ref="T32:T34" si="2">T$12*N32*L32/12</f>
        <v>0</v>
      </c>
    </row>
    <row r="33" spans="1:20" ht="18" customHeight="1" x14ac:dyDescent="0.2">
      <c r="A33" s="84">
        <v>3</v>
      </c>
      <c r="B33" s="278"/>
      <c r="C33" s="278"/>
      <c r="D33" s="278"/>
      <c r="E33" s="278"/>
      <c r="F33" s="278"/>
      <c r="G33" s="278"/>
      <c r="H33" s="278"/>
      <c r="I33" s="85"/>
      <c r="J33" s="281"/>
      <c r="K33" s="281"/>
      <c r="L33" s="279"/>
      <c r="M33" s="279"/>
      <c r="N33" s="281">
        <v>7</v>
      </c>
      <c r="O33" s="281"/>
      <c r="P33" s="45"/>
      <c r="Q33" s="45"/>
      <c r="R33" s="45"/>
      <c r="S33" s="45"/>
      <c r="T33" s="67">
        <f t="shared" si="2"/>
        <v>0</v>
      </c>
    </row>
    <row r="34" spans="1:20" ht="18" customHeight="1" x14ac:dyDescent="0.2">
      <c r="A34" s="84">
        <v>4</v>
      </c>
      <c r="B34" s="278"/>
      <c r="C34" s="278"/>
      <c r="D34" s="278"/>
      <c r="E34" s="278"/>
      <c r="F34" s="278"/>
      <c r="G34" s="278"/>
      <c r="H34" s="278"/>
      <c r="I34" s="85"/>
      <c r="J34" s="281"/>
      <c r="K34" s="281"/>
      <c r="L34" s="279"/>
      <c r="M34" s="279"/>
      <c r="N34" s="281">
        <v>7</v>
      </c>
      <c r="O34" s="281"/>
      <c r="P34" s="45"/>
      <c r="Q34" s="45"/>
      <c r="R34" s="45"/>
      <c r="S34" s="45"/>
      <c r="T34" s="67">
        <f t="shared" si="2"/>
        <v>0</v>
      </c>
    </row>
    <row r="35" spans="1:20" ht="9.75" customHeight="1" x14ac:dyDescent="0.2">
      <c r="A35" s="63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45"/>
      <c r="P35" s="45"/>
      <c r="Q35" s="45"/>
      <c r="R35" s="45"/>
      <c r="S35" s="45"/>
      <c r="T35" s="45"/>
    </row>
    <row r="36" spans="1:20" s="92" customFormat="1" ht="18" customHeight="1" x14ac:dyDescent="0.2">
      <c r="A36" s="88" t="s">
        <v>77</v>
      </c>
      <c r="B36" s="282" t="s">
        <v>117</v>
      </c>
      <c r="C36" s="283"/>
      <c r="D36" s="283"/>
      <c r="E36" s="283"/>
      <c r="F36" s="283"/>
      <c r="G36" s="283"/>
      <c r="H36" s="284"/>
      <c r="I36" s="79">
        <f>SUM(I37:I40)</f>
        <v>0</v>
      </c>
      <c r="J36" s="80"/>
      <c r="K36" s="81"/>
      <c r="L36" s="276">
        <f>SUM(L37:M40)</f>
        <v>0</v>
      </c>
      <c r="M36" s="276"/>
      <c r="N36" s="277"/>
      <c r="O36" s="277"/>
      <c r="P36" s="82"/>
      <c r="Q36" s="82"/>
      <c r="R36" s="82"/>
      <c r="S36" s="82"/>
      <c r="T36" s="87">
        <f>SUM(T37:T40)</f>
        <v>0</v>
      </c>
    </row>
    <row r="37" spans="1:20" ht="18" customHeight="1" x14ac:dyDescent="0.2">
      <c r="A37" s="84">
        <v>1</v>
      </c>
      <c r="B37" s="278"/>
      <c r="C37" s="278"/>
      <c r="D37" s="278"/>
      <c r="E37" s="278"/>
      <c r="F37" s="278"/>
      <c r="G37" s="278"/>
      <c r="H37" s="278"/>
      <c r="I37" s="85"/>
      <c r="J37" s="281"/>
      <c r="K37" s="281"/>
      <c r="L37" s="279"/>
      <c r="M37" s="279"/>
      <c r="N37" s="281">
        <v>9</v>
      </c>
      <c r="O37" s="281"/>
      <c r="P37" s="45"/>
      <c r="Q37" s="45"/>
      <c r="R37" s="45"/>
      <c r="S37" s="45"/>
      <c r="T37" s="67">
        <f>T$12*N37*L37/12</f>
        <v>0</v>
      </c>
    </row>
    <row r="38" spans="1:20" ht="18" customHeight="1" x14ac:dyDescent="0.2">
      <c r="A38" s="84">
        <v>2</v>
      </c>
      <c r="B38" s="278"/>
      <c r="C38" s="278"/>
      <c r="D38" s="278"/>
      <c r="E38" s="278"/>
      <c r="F38" s="278"/>
      <c r="G38" s="278"/>
      <c r="H38" s="278"/>
      <c r="I38" s="85"/>
      <c r="J38" s="281"/>
      <c r="K38" s="281"/>
      <c r="L38" s="279"/>
      <c r="M38" s="279"/>
      <c r="N38" s="281">
        <v>9</v>
      </c>
      <c r="O38" s="281"/>
      <c r="P38" s="45"/>
      <c r="Q38" s="45"/>
      <c r="R38" s="45"/>
      <c r="S38" s="45"/>
      <c r="T38" s="67">
        <f t="shared" ref="T38:T40" si="3">T$12*N38*L38/12</f>
        <v>0</v>
      </c>
    </row>
    <row r="39" spans="1:20" ht="18" customHeight="1" x14ac:dyDescent="0.2">
      <c r="A39" s="84">
        <v>3</v>
      </c>
      <c r="B39" s="278"/>
      <c r="C39" s="278"/>
      <c r="D39" s="278"/>
      <c r="E39" s="278"/>
      <c r="F39" s="278"/>
      <c r="G39" s="278"/>
      <c r="H39" s="278"/>
      <c r="I39" s="85"/>
      <c r="J39" s="281"/>
      <c r="K39" s="281"/>
      <c r="L39" s="279"/>
      <c r="M39" s="279"/>
      <c r="N39" s="281">
        <v>9</v>
      </c>
      <c r="O39" s="281"/>
      <c r="P39" s="45"/>
      <c r="Q39" s="45"/>
      <c r="R39" s="45"/>
      <c r="S39" s="45"/>
      <c r="T39" s="67">
        <f t="shared" si="3"/>
        <v>0</v>
      </c>
    </row>
    <row r="40" spans="1:20" ht="18" customHeight="1" x14ac:dyDescent="0.2">
      <c r="A40" s="84">
        <v>4</v>
      </c>
      <c r="B40" s="278"/>
      <c r="C40" s="278"/>
      <c r="D40" s="278"/>
      <c r="E40" s="278"/>
      <c r="F40" s="278"/>
      <c r="G40" s="278"/>
      <c r="H40" s="278"/>
      <c r="I40" s="85"/>
      <c r="J40" s="281"/>
      <c r="K40" s="281"/>
      <c r="L40" s="279"/>
      <c r="M40" s="279"/>
      <c r="N40" s="281">
        <v>9</v>
      </c>
      <c r="O40" s="281"/>
      <c r="P40" s="45"/>
      <c r="Q40" s="45"/>
      <c r="R40" s="45"/>
      <c r="S40" s="45"/>
      <c r="T40" s="67">
        <f t="shared" si="3"/>
        <v>0</v>
      </c>
    </row>
    <row r="41" spans="1:20" s="74" customFormat="1" ht="24.75" customHeight="1" x14ac:dyDescent="0.2">
      <c r="A41" s="290" t="s">
        <v>123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291"/>
    </row>
    <row r="42" spans="1:20" ht="9.75" customHeight="1" x14ac:dyDescent="0.2">
      <c r="A42" s="6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45"/>
      <c r="P42" s="45"/>
      <c r="Q42" s="45"/>
      <c r="R42" s="45"/>
      <c r="S42" s="45"/>
      <c r="T42" s="45"/>
    </row>
    <row r="43" spans="1:20" s="92" customFormat="1" ht="18" customHeight="1" x14ac:dyDescent="0.2">
      <c r="A43" s="88" t="s">
        <v>78</v>
      </c>
      <c r="B43" s="299"/>
      <c r="C43" s="300"/>
      <c r="D43" s="300"/>
      <c r="E43" s="300"/>
      <c r="F43" s="300"/>
      <c r="G43" s="301"/>
      <c r="H43" s="89"/>
      <c r="I43" s="79">
        <f>SUM(I44:I47)</f>
        <v>0</v>
      </c>
      <c r="J43" s="80"/>
      <c r="K43" s="81"/>
      <c r="L43" s="276">
        <f>SUM(L44:M47)</f>
        <v>0</v>
      </c>
      <c r="M43" s="276"/>
      <c r="N43" s="277"/>
      <c r="O43" s="277"/>
      <c r="P43" s="82"/>
      <c r="Q43" s="82"/>
      <c r="R43" s="82"/>
      <c r="S43" s="82"/>
      <c r="T43" s="87">
        <f>SUM(T44:T47)</f>
        <v>0</v>
      </c>
    </row>
    <row r="44" spans="1:20" ht="18" customHeight="1" x14ac:dyDescent="0.2">
      <c r="A44" s="84">
        <v>1</v>
      </c>
      <c r="B44" s="278"/>
      <c r="C44" s="278"/>
      <c r="D44" s="278"/>
      <c r="E44" s="278"/>
      <c r="F44" s="278"/>
      <c r="G44" s="278"/>
      <c r="H44" s="278"/>
      <c r="I44" s="85"/>
      <c r="J44" s="281"/>
      <c r="K44" s="281"/>
      <c r="L44" s="279"/>
      <c r="M44" s="279"/>
      <c r="N44" s="281">
        <v>3</v>
      </c>
      <c r="O44" s="281"/>
      <c r="P44" s="45"/>
      <c r="Q44" s="45"/>
      <c r="R44" s="45"/>
      <c r="S44" s="45"/>
      <c r="T44" s="67">
        <f>T$12*N44*L44/12</f>
        <v>0</v>
      </c>
    </row>
    <row r="45" spans="1:20" ht="18" customHeight="1" x14ac:dyDescent="0.2">
      <c r="A45" s="84">
        <v>2</v>
      </c>
      <c r="B45" s="278"/>
      <c r="C45" s="278"/>
      <c r="D45" s="278"/>
      <c r="E45" s="278"/>
      <c r="F45" s="278"/>
      <c r="G45" s="278"/>
      <c r="H45" s="278"/>
      <c r="I45" s="85"/>
      <c r="J45" s="281"/>
      <c r="K45" s="281"/>
      <c r="L45" s="279"/>
      <c r="M45" s="279"/>
      <c r="N45" s="281">
        <v>3</v>
      </c>
      <c r="O45" s="281"/>
      <c r="P45" s="45"/>
      <c r="Q45" s="45"/>
      <c r="R45" s="45"/>
      <c r="S45" s="45"/>
      <c r="T45" s="67">
        <f t="shared" ref="T45:T47" si="4">T$12*N45*L45/12</f>
        <v>0</v>
      </c>
    </row>
    <row r="46" spans="1:20" ht="18" customHeight="1" x14ac:dyDescent="0.2">
      <c r="A46" s="84">
        <v>3</v>
      </c>
      <c r="B46" s="278"/>
      <c r="C46" s="278"/>
      <c r="D46" s="278"/>
      <c r="E46" s="278"/>
      <c r="F46" s="278"/>
      <c r="G46" s="278"/>
      <c r="H46" s="278"/>
      <c r="I46" s="85"/>
      <c r="J46" s="281"/>
      <c r="K46" s="281"/>
      <c r="L46" s="279"/>
      <c r="M46" s="279"/>
      <c r="N46" s="281">
        <v>3</v>
      </c>
      <c r="O46" s="281"/>
      <c r="P46" s="45"/>
      <c r="Q46" s="45"/>
      <c r="R46" s="45"/>
      <c r="S46" s="45"/>
      <c r="T46" s="67">
        <f t="shared" si="4"/>
        <v>0</v>
      </c>
    </row>
    <row r="47" spans="1:20" ht="18" customHeight="1" x14ac:dyDescent="0.2">
      <c r="A47" s="84">
        <v>4</v>
      </c>
      <c r="B47" s="278"/>
      <c r="C47" s="278"/>
      <c r="D47" s="278"/>
      <c r="E47" s="278"/>
      <c r="F47" s="278"/>
      <c r="G47" s="278"/>
      <c r="H47" s="278"/>
      <c r="I47" s="85"/>
      <c r="J47" s="281"/>
      <c r="K47" s="281"/>
      <c r="L47" s="279"/>
      <c r="M47" s="279"/>
      <c r="N47" s="281">
        <v>3</v>
      </c>
      <c r="O47" s="281"/>
      <c r="P47" s="45"/>
      <c r="Q47" s="45"/>
      <c r="R47" s="45"/>
      <c r="S47" s="45"/>
      <c r="T47" s="67">
        <f t="shared" si="4"/>
        <v>0</v>
      </c>
    </row>
    <row r="48" spans="1:20" s="74" customFormat="1" ht="24.75" customHeight="1" x14ac:dyDescent="0.2">
      <c r="A48" s="290" t="s">
        <v>124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291"/>
    </row>
    <row r="49" spans="1:20" ht="9.75" customHeight="1" x14ac:dyDescent="0.2">
      <c r="A49" s="6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45"/>
      <c r="P49" s="45"/>
      <c r="Q49" s="45"/>
      <c r="R49" s="45"/>
      <c r="S49" s="45"/>
      <c r="T49" s="45"/>
    </row>
    <row r="50" spans="1:20" s="92" customFormat="1" ht="18" customHeight="1" x14ac:dyDescent="0.2">
      <c r="A50" s="86" t="s">
        <v>79</v>
      </c>
      <c r="B50" s="282" t="s">
        <v>125</v>
      </c>
      <c r="C50" s="283"/>
      <c r="D50" s="283"/>
      <c r="E50" s="283"/>
      <c r="F50" s="283"/>
      <c r="G50" s="284"/>
      <c r="H50" s="80"/>
      <c r="I50" s="79">
        <f>SUM(I51:I54)</f>
        <v>0</v>
      </c>
      <c r="J50" s="80"/>
      <c r="K50" s="81"/>
      <c r="L50" s="276">
        <f>SUM(L51:M54)</f>
        <v>0</v>
      </c>
      <c r="M50" s="276"/>
      <c r="N50" s="277"/>
      <c r="O50" s="277"/>
      <c r="P50" s="82"/>
      <c r="Q50" s="82"/>
      <c r="R50" s="82"/>
      <c r="S50" s="82"/>
      <c r="T50" s="87">
        <f>SUM(T51:T54)</f>
        <v>0</v>
      </c>
    </row>
    <row r="51" spans="1:20" ht="18" customHeight="1" x14ac:dyDescent="0.2">
      <c r="A51" s="84">
        <v>1</v>
      </c>
      <c r="B51" s="278"/>
      <c r="C51" s="278"/>
      <c r="D51" s="278"/>
      <c r="E51" s="278"/>
      <c r="F51" s="278"/>
      <c r="G51" s="278"/>
      <c r="H51" s="278"/>
      <c r="I51" s="85"/>
      <c r="J51" s="281"/>
      <c r="K51" s="281"/>
      <c r="L51" s="279"/>
      <c r="M51" s="279"/>
      <c r="N51" s="281">
        <v>9</v>
      </c>
      <c r="O51" s="281"/>
      <c r="P51" s="45"/>
      <c r="Q51" s="45"/>
      <c r="R51" s="45"/>
      <c r="S51" s="45"/>
      <c r="T51" s="67">
        <f>T$12*N51*L51/12</f>
        <v>0</v>
      </c>
    </row>
    <row r="52" spans="1:20" ht="18" customHeight="1" x14ac:dyDescent="0.2">
      <c r="A52" s="84">
        <v>2</v>
      </c>
      <c r="B52" s="278"/>
      <c r="C52" s="278"/>
      <c r="D52" s="278"/>
      <c r="E52" s="278"/>
      <c r="F52" s="278"/>
      <c r="G52" s="278"/>
      <c r="H52" s="278"/>
      <c r="I52" s="85"/>
      <c r="J52" s="281"/>
      <c r="K52" s="281"/>
      <c r="L52" s="279"/>
      <c r="M52" s="279"/>
      <c r="N52" s="281">
        <v>9</v>
      </c>
      <c r="O52" s="281"/>
      <c r="P52" s="45"/>
      <c r="Q52" s="45"/>
      <c r="R52" s="45"/>
      <c r="S52" s="45"/>
      <c r="T52" s="67">
        <f t="shared" ref="T52:T54" si="5">T$12*N52*L52/12</f>
        <v>0</v>
      </c>
    </row>
    <row r="53" spans="1:20" ht="18" customHeight="1" x14ac:dyDescent="0.2">
      <c r="A53" s="84">
        <v>3</v>
      </c>
      <c r="B53" s="278"/>
      <c r="C53" s="278"/>
      <c r="D53" s="278"/>
      <c r="E53" s="278"/>
      <c r="F53" s="278"/>
      <c r="G53" s="278"/>
      <c r="H53" s="278"/>
      <c r="I53" s="85"/>
      <c r="J53" s="281"/>
      <c r="K53" s="281"/>
      <c r="L53" s="279"/>
      <c r="M53" s="279"/>
      <c r="N53" s="281">
        <v>9</v>
      </c>
      <c r="O53" s="281"/>
      <c r="P53" s="45"/>
      <c r="Q53" s="45"/>
      <c r="R53" s="45"/>
      <c r="S53" s="45"/>
      <c r="T53" s="67">
        <f t="shared" si="5"/>
        <v>0</v>
      </c>
    </row>
    <row r="54" spans="1:20" ht="18" customHeight="1" x14ac:dyDescent="0.2">
      <c r="A54" s="84">
        <v>4</v>
      </c>
      <c r="B54" s="278"/>
      <c r="C54" s="278"/>
      <c r="D54" s="278"/>
      <c r="E54" s="278"/>
      <c r="F54" s="278"/>
      <c r="G54" s="278"/>
      <c r="H54" s="278"/>
      <c r="I54" s="85"/>
      <c r="J54" s="281"/>
      <c r="K54" s="281"/>
      <c r="L54" s="279"/>
      <c r="M54" s="279"/>
      <c r="N54" s="281">
        <v>9</v>
      </c>
      <c r="O54" s="281"/>
      <c r="P54" s="45"/>
      <c r="Q54" s="45"/>
      <c r="R54" s="45"/>
      <c r="S54" s="45"/>
      <c r="T54" s="67">
        <f t="shared" si="5"/>
        <v>0</v>
      </c>
    </row>
    <row r="55" spans="1:20" ht="9.75" customHeight="1" x14ac:dyDescent="0.2">
      <c r="A55" s="7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45"/>
      <c r="P55" s="45"/>
      <c r="Q55" s="45"/>
      <c r="R55" s="45"/>
      <c r="S55" s="45"/>
      <c r="T55" s="45"/>
    </row>
    <row r="56" spans="1:20" s="92" customFormat="1" ht="18" customHeight="1" x14ac:dyDescent="0.2">
      <c r="A56" s="86" t="s">
        <v>80</v>
      </c>
      <c r="B56" s="282" t="s">
        <v>126</v>
      </c>
      <c r="C56" s="283"/>
      <c r="D56" s="283"/>
      <c r="E56" s="283"/>
      <c r="F56" s="283"/>
      <c r="G56" s="284"/>
      <c r="H56" s="80"/>
      <c r="I56" s="79">
        <f>SUM(I57:I60)</f>
        <v>0</v>
      </c>
      <c r="J56" s="80"/>
      <c r="K56" s="81"/>
      <c r="L56" s="276">
        <f>SUM(L57:M60)</f>
        <v>0</v>
      </c>
      <c r="M56" s="276"/>
      <c r="N56" s="277"/>
      <c r="O56" s="277"/>
      <c r="P56" s="82"/>
      <c r="Q56" s="82"/>
      <c r="R56" s="82"/>
      <c r="S56" s="82"/>
      <c r="T56" s="87">
        <f>SUM(T57:T60)</f>
        <v>0</v>
      </c>
    </row>
    <row r="57" spans="1:20" ht="18" customHeight="1" x14ac:dyDescent="0.2">
      <c r="A57" s="84">
        <v>1</v>
      </c>
      <c r="B57" s="278"/>
      <c r="C57" s="278"/>
      <c r="D57" s="278"/>
      <c r="E57" s="278"/>
      <c r="F57" s="278"/>
      <c r="G57" s="278"/>
      <c r="H57" s="278"/>
      <c r="I57" s="85"/>
      <c r="J57" s="281"/>
      <c r="K57" s="281"/>
      <c r="L57" s="279"/>
      <c r="M57" s="279"/>
      <c r="N57" s="281">
        <v>14</v>
      </c>
      <c r="O57" s="281"/>
      <c r="P57" s="45"/>
      <c r="Q57" s="45"/>
      <c r="R57" s="45"/>
      <c r="S57" s="45"/>
      <c r="T57" s="67">
        <f>T$12*N57*L57/12</f>
        <v>0</v>
      </c>
    </row>
    <row r="58" spans="1:20" ht="18" customHeight="1" x14ac:dyDescent="0.2">
      <c r="A58" s="84">
        <v>2</v>
      </c>
      <c r="B58" s="278"/>
      <c r="C58" s="278"/>
      <c r="D58" s="278"/>
      <c r="E58" s="278"/>
      <c r="F58" s="278"/>
      <c r="G58" s="278"/>
      <c r="H58" s="278"/>
      <c r="I58" s="85"/>
      <c r="J58" s="281"/>
      <c r="K58" s="281"/>
      <c r="L58" s="279"/>
      <c r="M58" s="279"/>
      <c r="N58" s="281">
        <v>14</v>
      </c>
      <c r="O58" s="281"/>
      <c r="P58" s="45"/>
      <c r="Q58" s="45"/>
      <c r="R58" s="45"/>
      <c r="S58" s="45"/>
      <c r="T58" s="67">
        <f t="shared" ref="T58:T60" si="6">T$12*N58*L58/12</f>
        <v>0</v>
      </c>
    </row>
    <row r="59" spans="1:20" ht="18" customHeight="1" x14ac:dyDescent="0.2">
      <c r="A59" s="84">
        <v>3</v>
      </c>
      <c r="B59" s="278"/>
      <c r="C59" s="278"/>
      <c r="D59" s="278"/>
      <c r="E59" s="278"/>
      <c r="F59" s="278"/>
      <c r="G59" s="278"/>
      <c r="H59" s="278"/>
      <c r="I59" s="85"/>
      <c r="J59" s="281"/>
      <c r="K59" s="281"/>
      <c r="L59" s="279"/>
      <c r="M59" s="279"/>
      <c r="N59" s="281">
        <v>14</v>
      </c>
      <c r="O59" s="281"/>
      <c r="P59" s="45"/>
      <c r="Q59" s="45"/>
      <c r="R59" s="45"/>
      <c r="S59" s="45"/>
      <c r="T59" s="67">
        <f t="shared" si="6"/>
        <v>0</v>
      </c>
    </row>
    <row r="60" spans="1:20" ht="18" customHeight="1" x14ac:dyDescent="0.2">
      <c r="A60" s="84">
        <v>4</v>
      </c>
      <c r="B60" s="278"/>
      <c r="C60" s="278"/>
      <c r="D60" s="278"/>
      <c r="E60" s="278"/>
      <c r="F60" s="278"/>
      <c r="G60" s="278"/>
      <c r="H60" s="278"/>
      <c r="I60" s="85"/>
      <c r="J60" s="281"/>
      <c r="K60" s="281"/>
      <c r="L60" s="279"/>
      <c r="M60" s="279"/>
      <c r="N60" s="281">
        <v>14</v>
      </c>
      <c r="O60" s="281"/>
      <c r="P60" s="45"/>
      <c r="Q60" s="45"/>
      <c r="R60" s="45"/>
      <c r="S60" s="45"/>
      <c r="T60" s="67">
        <f t="shared" si="6"/>
        <v>0</v>
      </c>
    </row>
    <row r="61" spans="1:20" ht="9.75" customHeight="1" x14ac:dyDescent="0.2">
      <c r="A61" s="63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45"/>
      <c r="P61" s="45"/>
      <c r="Q61" s="45"/>
      <c r="R61" s="45"/>
      <c r="S61" s="45"/>
      <c r="T61" s="45"/>
    </row>
    <row r="62" spans="1:20" s="92" customFormat="1" ht="18" customHeight="1" x14ac:dyDescent="0.2">
      <c r="A62" s="86" t="s">
        <v>81</v>
      </c>
      <c r="B62" s="282" t="s">
        <v>127</v>
      </c>
      <c r="C62" s="283"/>
      <c r="D62" s="283"/>
      <c r="E62" s="283"/>
      <c r="F62" s="283"/>
      <c r="G62" s="284"/>
      <c r="H62" s="80"/>
      <c r="I62" s="79">
        <f>SUM(I63:I66)</f>
        <v>0</v>
      </c>
      <c r="J62" s="80"/>
      <c r="K62" s="81"/>
      <c r="L62" s="276">
        <f>SUM(L63:M66)</f>
        <v>0</v>
      </c>
      <c r="M62" s="276"/>
      <c r="N62" s="277"/>
      <c r="O62" s="277"/>
      <c r="P62" s="82"/>
      <c r="Q62" s="82"/>
      <c r="R62" s="82"/>
      <c r="S62" s="82"/>
      <c r="T62" s="87">
        <f>SUM(T63:T66)</f>
        <v>0</v>
      </c>
    </row>
    <row r="63" spans="1:20" ht="18" customHeight="1" x14ac:dyDescent="0.2">
      <c r="A63" s="84">
        <v>1</v>
      </c>
      <c r="B63" s="278"/>
      <c r="C63" s="278"/>
      <c r="D63" s="278"/>
      <c r="E63" s="278"/>
      <c r="F63" s="278"/>
      <c r="G63" s="278"/>
      <c r="H63" s="278"/>
      <c r="I63" s="85"/>
      <c r="J63" s="281"/>
      <c r="K63" s="281"/>
      <c r="L63" s="279"/>
      <c r="M63" s="279"/>
      <c r="N63" s="281">
        <v>20</v>
      </c>
      <c r="O63" s="281"/>
      <c r="P63" s="45"/>
      <c r="Q63" s="45"/>
      <c r="R63" s="45"/>
      <c r="S63" s="45"/>
      <c r="T63" s="67">
        <f>T$12*N63*L63/12</f>
        <v>0</v>
      </c>
    </row>
    <row r="64" spans="1:20" ht="18" customHeight="1" x14ac:dyDescent="0.2">
      <c r="A64" s="84">
        <v>2</v>
      </c>
      <c r="B64" s="278"/>
      <c r="C64" s="278"/>
      <c r="D64" s="278"/>
      <c r="E64" s="278"/>
      <c r="F64" s="278"/>
      <c r="G64" s="278"/>
      <c r="H64" s="278"/>
      <c r="I64" s="85"/>
      <c r="J64" s="281"/>
      <c r="K64" s="281"/>
      <c r="L64" s="279"/>
      <c r="M64" s="279"/>
      <c r="N64" s="281">
        <v>20</v>
      </c>
      <c r="O64" s="281"/>
      <c r="P64" s="45"/>
      <c r="Q64" s="45"/>
      <c r="R64" s="45"/>
      <c r="S64" s="45"/>
      <c r="T64" s="67">
        <f t="shared" ref="T64:T66" si="7">T$12*N64*L64/12</f>
        <v>0</v>
      </c>
    </row>
    <row r="65" spans="1:20" ht="18" customHeight="1" x14ac:dyDescent="0.2">
      <c r="A65" s="84">
        <v>3</v>
      </c>
      <c r="B65" s="278"/>
      <c r="C65" s="278"/>
      <c r="D65" s="278"/>
      <c r="E65" s="278"/>
      <c r="F65" s="278"/>
      <c r="G65" s="278"/>
      <c r="H65" s="278"/>
      <c r="I65" s="85"/>
      <c r="J65" s="281"/>
      <c r="K65" s="281"/>
      <c r="L65" s="279"/>
      <c r="M65" s="279"/>
      <c r="N65" s="281">
        <v>20</v>
      </c>
      <c r="O65" s="281"/>
      <c r="P65" s="45"/>
      <c r="Q65" s="45"/>
      <c r="R65" s="45"/>
      <c r="S65" s="45"/>
      <c r="T65" s="67">
        <f t="shared" si="7"/>
        <v>0</v>
      </c>
    </row>
    <row r="66" spans="1:20" ht="18" customHeight="1" x14ac:dyDescent="0.2">
      <c r="A66" s="84">
        <v>4</v>
      </c>
      <c r="B66" s="278"/>
      <c r="C66" s="278"/>
      <c r="D66" s="278"/>
      <c r="E66" s="278"/>
      <c r="F66" s="278"/>
      <c r="G66" s="278"/>
      <c r="H66" s="278"/>
      <c r="I66" s="85"/>
      <c r="J66" s="281"/>
      <c r="K66" s="281"/>
      <c r="L66" s="279"/>
      <c r="M66" s="279"/>
      <c r="N66" s="281">
        <v>20</v>
      </c>
      <c r="O66" s="281"/>
      <c r="P66" s="45"/>
      <c r="Q66" s="45"/>
      <c r="R66" s="45"/>
      <c r="S66" s="45"/>
      <c r="T66" s="67">
        <f t="shared" si="7"/>
        <v>0</v>
      </c>
    </row>
    <row r="67" spans="1:20" s="74" customFormat="1" ht="24.75" customHeight="1" x14ac:dyDescent="0.2">
      <c r="A67" s="290" t="s">
        <v>128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291"/>
    </row>
    <row r="68" spans="1:20" s="92" customFormat="1" ht="18" customHeight="1" x14ac:dyDescent="0.2">
      <c r="A68" s="86" t="s">
        <v>82</v>
      </c>
      <c r="B68" s="282" t="s">
        <v>129</v>
      </c>
      <c r="C68" s="283"/>
      <c r="D68" s="283"/>
      <c r="E68" s="283"/>
      <c r="F68" s="283"/>
      <c r="G68" s="284"/>
      <c r="H68" s="80"/>
      <c r="I68" s="79">
        <f>SUM(I69:I72)</f>
        <v>0</v>
      </c>
      <c r="J68" s="80"/>
      <c r="K68" s="81"/>
      <c r="L68" s="276">
        <f>SUM(L69:M72)</f>
        <v>0</v>
      </c>
      <c r="M68" s="276"/>
      <c r="N68" s="277"/>
      <c r="O68" s="277"/>
      <c r="P68" s="82"/>
      <c r="Q68" s="82"/>
      <c r="R68" s="82"/>
      <c r="S68" s="82"/>
      <c r="T68" s="83">
        <f>SUM(T69:T72)</f>
        <v>0</v>
      </c>
    </row>
    <row r="69" spans="1:20" ht="18" customHeight="1" x14ac:dyDescent="0.2">
      <c r="A69" s="84">
        <v>1</v>
      </c>
      <c r="B69" s="278"/>
      <c r="C69" s="278"/>
      <c r="D69" s="278"/>
      <c r="E69" s="278"/>
      <c r="F69" s="278"/>
      <c r="G69" s="278"/>
      <c r="H69" s="278"/>
      <c r="I69" s="85"/>
      <c r="J69" s="281"/>
      <c r="K69" s="281"/>
      <c r="L69" s="279"/>
      <c r="M69" s="279"/>
      <c r="N69" s="281">
        <v>1</v>
      </c>
      <c r="O69" s="281"/>
      <c r="P69" s="45"/>
      <c r="Q69" s="45"/>
      <c r="R69" s="45"/>
      <c r="S69" s="45"/>
      <c r="T69" s="67">
        <f>T$12*N69*L69/12</f>
        <v>0</v>
      </c>
    </row>
    <row r="70" spans="1:20" ht="18" customHeight="1" x14ac:dyDescent="0.2">
      <c r="A70" s="84">
        <v>2</v>
      </c>
      <c r="B70" s="278"/>
      <c r="C70" s="278"/>
      <c r="D70" s="278"/>
      <c r="E70" s="278"/>
      <c r="F70" s="278"/>
      <c r="G70" s="278"/>
      <c r="H70" s="278"/>
      <c r="I70" s="85"/>
      <c r="J70" s="281"/>
      <c r="K70" s="281"/>
      <c r="L70" s="279"/>
      <c r="M70" s="279"/>
      <c r="N70" s="281">
        <v>1</v>
      </c>
      <c r="O70" s="281"/>
      <c r="P70" s="45"/>
      <c r="Q70" s="45"/>
      <c r="R70" s="45"/>
      <c r="S70" s="45"/>
      <c r="T70" s="67">
        <f t="shared" ref="T70:T72" si="8">T$12*N70*L70/12</f>
        <v>0</v>
      </c>
    </row>
    <row r="71" spans="1:20" ht="18" customHeight="1" x14ac:dyDescent="0.2">
      <c r="A71" s="84">
        <v>3</v>
      </c>
      <c r="B71" s="278"/>
      <c r="C71" s="278"/>
      <c r="D71" s="278"/>
      <c r="E71" s="278"/>
      <c r="F71" s="278"/>
      <c r="G71" s="278"/>
      <c r="H71" s="278"/>
      <c r="I71" s="85"/>
      <c r="J71" s="281"/>
      <c r="K71" s="281"/>
      <c r="L71" s="279"/>
      <c r="M71" s="279"/>
      <c r="N71" s="281">
        <v>1</v>
      </c>
      <c r="O71" s="281"/>
      <c r="P71" s="45"/>
      <c r="Q71" s="45"/>
      <c r="R71" s="45"/>
      <c r="S71" s="45"/>
      <c r="T71" s="67">
        <f t="shared" si="8"/>
        <v>0</v>
      </c>
    </row>
    <row r="72" spans="1:20" ht="18" customHeight="1" x14ac:dyDescent="0.2">
      <c r="A72" s="84">
        <v>4</v>
      </c>
      <c r="B72" s="278"/>
      <c r="C72" s="278"/>
      <c r="D72" s="278"/>
      <c r="E72" s="278"/>
      <c r="F72" s="278"/>
      <c r="G72" s="278"/>
      <c r="H72" s="278"/>
      <c r="I72" s="85"/>
      <c r="J72" s="281"/>
      <c r="K72" s="281"/>
      <c r="L72" s="279"/>
      <c r="M72" s="279"/>
      <c r="N72" s="281">
        <v>1</v>
      </c>
      <c r="O72" s="281"/>
      <c r="P72" s="45"/>
      <c r="Q72" s="45"/>
      <c r="R72" s="45"/>
      <c r="S72" s="45"/>
      <c r="T72" s="67">
        <f t="shared" si="8"/>
        <v>0</v>
      </c>
    </row>
    <row r="73" spans="1:20" ht="9.75" customHeight="1" x14ac:dyDescent="0.2">
      <c r="A73" s="7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45"/>
      <c r="P73" s="45"/>
      <c r="Q73" s="45"/>
      <c r="R73" s="45"/>
      <c r="S73" s="45"/>
      <c r="T73" s="45"/>
    </row>
    <row r="74" spans="1:20" s="92" customFormat="1" ht="18" customHeight="1" x14ac:dyDescent="0.2">
      <c r="A74" s="86" t="s">
        <v>83</v>
      </c>
      <c r="B74" s="282" t="s">
        <v>130</v>
      </c>
      <c r="C74" s="283"/>
      <c r="D74" s="283"/>
      <c r="E74" s="283"/>
      <c r="F74" s="283"/>
      <c r="G74" s="284"/>
      <c r="H74" s="80"/>
      <c r="I74" s="79">
        <f>SUM(I75:I78)</f>
        <v>0</v>
      </c>
      <c r="J74" s="80"/>
      <c r="K74" s="81"/>
      <c r="L74" s="276">
        <f>SUM(L75:M78)</f>
        <v>0</v>
      </c>
      <c r="M74" s="276"/>
      <c r="N74" s="277"/>
      <c r="O74" s="277"/>
      <c r="P74" s="82"/>
      <c r="Q74" s="82"/>
      <c r="R74" s="82"/>
      <c r="S74" s="82"/>
      <c r="T74" s="83">
        <f>SUM(T75:T78)</f>
        <v>0</v>
      </c>
    </row>
    <row r="75" spans="1:20" ht="18" customHeight="1" x14ac:dyDescent="0.2">
      <c r="A75" s="84">
        <v>1</v>
      </c>
      <c r="B75" s="278"/>
      <c r="C75" s="278"/>
      <c r="D75" s="278"/>
      <c r="E75" s="278"/>
      <c r="F75" s="278"/>
      <c r="G75" s="278"/>
      <c r="H75" s="278"/>
      <c r="I75" s="85"/>
      <c r="J75" s="281"/>
      <c r="K75" s="281"/>
      <c r="L75" s="279"/>
      <c r="M75" s="279"/>
      <c r="N75" s="281">
        <v>10</v>
      </c>
      <c r="O75" s="281"/>
      <c r="P75" s="45"/>
      <c r="Q75" s="45"/>
      <c r="R75" s="45"/>
      <c r="S75" s="45"/>
      <c r="T75" s="67">
        <f>T$12*N75*L75/12</f>
        <v>0</v>
      </c>
    </row>
    <row r="76" spans="1:20" ht="18" customHeight="1" x14ac:dyDescent="0.2">
      <c r="A76" s="84">
        <v>2</v>
      </c>
      <c r="B76" s="278"/>
      <c r="C76" s="278"/>
      <c r="D76" s="278"/>
      <c r="E76" s="278"/>
      <c r="F76" s="278"/>
      <c r="G76" s="278"/>
      <c r="H76" s="278"/>
      <c r="I76" s="85"/>
      <c r="J76" s="281"/>
      <c r="K76" s="281"/>
      <c r="L76" s="279"/>
      <c r="M76" s="279"/>
      <c r="N76" s="281">
        <v>10</v>
      </c>
      <c r="O76" s="281"/>
      <c r="P76" s="45"/>
      <c r="Q76" s="45"/>
      <c r="R76" s="45"/>
      <c r="S76" s="45"/>
      <c r="T76" s="67">
        <f t="shared" ref="T76:T78" si="9">T$12*N76*L76/12</f>
        <v>0</v>
      </c>
    </row>
    <row r="77" spans="1:20" ht="18" customHeight="1" x14ac:dyDescent="0.2">
      <c r="A77" s="84">
        <v>3</v>
      </c>
      <c r="B77" s="278"/>
      <c r="C77" s="278"/>
      <c r="D77" s="278"/>
      <c r="E77" s="278"/>
      <c r="F77" s="278"/>
      <c r="G77" s="278"/>
      <c r="H77" s="278"/>
      <c r="I77" s="85"/>
      <c r="J77" s="281"/>
      <c r="K77" s="281"/>
      <c r="L77" s="279"/>
      <c r="M77" s="279"/>
      <c r="N77" s="281">
        <v>10</v>
      </c>
      <c r="O77" s="281"/>
      <c r="P77" s="45"/>
      <c r="Q77" s="45"/>
      <c r="R77" s="45"/>
      <c r="S77" s="45"/>
      <c r="T77" s="67">
        <f t="shared" si="9"/>
        <v>0</v>
      </c>
    </row>
    <row r="78" spans="1:20" ht="18" customHeight="1" x14ac:dyDescent="0.2">
      <c r="A78" s="84">
        <v>4</v>
      </c>
      <c r="B78" s="278"/>
      <c r="C78" s="278"/>
      <c r="D78" s="278"/>
      <c r="E78" s="278"/>
      <c r="F78" s="278"/>
      <c r="G78" s="278"/>
      <c r="H78" s="278"/>
      <c r="I78" s="85"/>
      <c r="J78" s="281"/>
      <c r="K78" s="281"/>
      <c r="L78" s="279"/>
      <c r="M78" s="279"/>
      <c r="N78" s="281">
        <v>10</v>
      </c>
      <c r="O78" s="281"/>
      <c r="P78" s="45"/>
      <c r="Q78" s="45"/>
      <c r="R78" s="45"/>
      <c r="S78" s="45"/>
      <c r="T78" s="67">
        <f t="shared" si="9"/>
        <v>0</v>
      </c>
    </row>
    <row r="79" spans="1:20" s="74" customFormat="1" ht="24.75" customHeight="1" x14ac:dyDescent="0.2">
      <c r="A79" s="290" t="s">
        <v>131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291"/>
    </row>
    <row r="80" spans="1:20" s="92" customFormat="1" ht="18" customHeight="1" x14ac:dyDescent="0.2">
      <c r="A80" s="86" t="s">
        <v>84</v>
      </c>
      <c r="B80" s="282" t="s">
        <v>132</v>
      </c>
      <c r="C80" s="283"/>
      <c r="D80" s="283"/>
      <c r="E80" s="283"/>
      <c r="F80" s="283"/>
      <c r="G80" s="284"/>
      <c r="H80" s="80"/>
      <c r="I80" s="79">
        <f>SUM(I81:I84)</f>
        <v>0</v>
      </c>
      <c r="J80" s="80"/>
      <c r="K80" s="81"/>
      <c r="L80" s="276">
        <f>SUM(L81:M84)</f>
        <v>0</v>
      </c>
      <c r="M80" s="276"/>
      <c r="N80" s="277"/>
      <c r="O80" s="277"/>
      <c r="P80" s="82"/>
      <c r="Q80" s="82"/>
      <c r="R80" s="82"/>
      <c r="S80" s="82"/>
      <c r="T80" s="83">
        <f>SUM(T81:T84)</f>
        <v>0</v>
      </c>
    </row>
    <row r="81" spans="1:20" ht="18" customHeight="1" x14ac:dyDescent="0.2">
      <c r="A81" s="84">
        <v>1</v>
      </c>
      <c r="B81" s="278"/>
      <c r="C81" s="278"/>
      <c r="D81" s="278"/>
      <c r="E81" s="278"/>
      <c r="F81" s="278"/>
      <c r="G81" s="278"/>
      <c r="H81" s="278"/>
      <c r="I81" s="85"/>
      <c r="J81" s="281"/>
      <c r="K81" s="281"/>
      <c r="L81" s="279"/>
      <c r="M81" s="279"/>
      <c r="N81" s="281">
        <v>6</v>
      </c>
      <c r="O81" s="281"/>
      <c r="P81" s="45"/>
      <c r="Q81" s="45"/>
      <c r="R81" s="45"/>
      <c r="S81" s="45"/>
      <c r="T81" s="67">
        <f>T$12*N81*L81/12</f>
        <v>0</v>
      </c>
    </row>
    <row r="82" spans="1:20" ht="18" customHeight="1" x14ac:dyDescent="0.2">
      <c r="A82" s="84">
        <v>2</v>
      </c>
      <c r="B82" s="278"/>
      <c r="C82" s="278"/>
      <c r="D82" s="278"/>
      <c r="E82" s="278"/>
      <c r="F82" s="278"/>
      <c r="G82" s="278"/>
      <c r="H82" s="278"/>
      <c r="I82" s="85"/>
      <c r="J82" s="281"/>
      <c r="K82" s="281"/>
      <c r="L82" s="279"/>
      <c r="M82" s="279"/>
      <c r="N82" s="281">
        <v>6</v>
      </c>
      <c r="O82" s="281"/>
      <c r="P82" s="45"/>
      <c r="Q82" s="45"/>
      <c r="R82" s="45"/>
      <c r="S82" s="45"/>
      <c r="T82" s="67">
        <f t="shared" ref="T82:T84" si="10">T$12*N82*L82/12</f>
        <v>0</v>
      </c>
    </row>
    <row r="83" spans="1:20" ht="18" customHeight="1" x14ac:dyDescent="0.2">
      <c r="A83" s="84">
        <v>3</v>
      </c>
      <c r="B83" s="278"/>
      <c r="C83" s="278"/>
      <c r="D83" s="278"/>
      <c r="E83" s="278"/>
      <c r="F83" s="278"/>
      <c r="G83" s="278"/>
      <c r="H83" s="278"/>
      <c r="I83" s="85"/>
      <c r="J83" s="281"/>
      <c r="K83" s="281"/>
      <c r="L83" s="279"/>
      <c r="M83" s="279"/>
      <c r="N83" s="281">
        <v>6</v>
      </c>
      <c r="O83" s="281"/>
      <c r="P83" s="45"/>
      <c r="Q83" s="45"/>
      <c r="R83" s="45"/>
      <c r="S83" s="45"/>
      <c r="T83" s="67">
        <f t="shared" si="10"/>
        <v>0</v>
      </c>
    </row>
    <row r="84" spans="1:20" ht="18" customHeight="1" x14ac:dyDescent="0.2">
      <c r="A84" s="84">
        <v>4</v>
      </c>
      <c r="B84" s="278"/>
      <c r="C84" s="278"/>
      <c r="D84" s="278"/>
      <c r="E84" s="278"/>
      <c r="F84" s="278"/>
      <c r="G84" s="278"/>
      <c r="H84" s="278"/>
      <c r="I84" s="85"/>
      <c r="J84" s="281"/>
      <c r="K84" s="281"/>
      <c r="L84" s="279"/>
      <c r="M84" s="279"/>
      <c r="N84" s="281">
        <v>6</v>
      </c>
      <c r="O84" s="281"/>
      <c r="P84" s="45"/>
      <c r="Q84" s="45"/>
      <c r="R84" s="45"/>
      <c r="S84" s="45"/>
      <c r="T84" s="67">
        <f t="shared" si="10"/>
        <v>0</v>
      </c>
    </row>
    <row r="85" spans="1:20" ht="9.75" customHeight="1" x14ac:dyDescent="0.2">
      <c r="A85" s="63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45"/>
      <c r="P85" s="45"/>
      <c r="Q85" s="45"/>
      <c r="R85" s="45"/>
      <c r="S85" s="45"/>
      <c r="T85" s="45"/>
    </row>
    <row r="86" spans="1:20" s="92" customFormat="1" ht="18" customHeight="1" x14ac:dyDescent="0.2">
      <c r="A86" s="86" t="s">
        <v>85</v>
      </c>
      <c r="B86" s="282" t="s">
        <v>133</v>
      </c>
      <c r="C86" s="283"/>
      <c r="D86" s="283"/>
      <c r="E86" s="283"/>
      <c r="F86" s="283"/>
      <c r="G86" s="284"/>
      <c r="H86" s="80"/>
      <c r="I86" s="79">
        <f>SUM(I87:I90)</f>
        <v>0</v>
      </c>
      <c r="J86" s="80"/>
      <c r="K86" s="81"/>
      <c r="L86" s="276">
        <f>SUM(L87:M90)</f>
        <v>0</v>
      </c>
      <c r="M86" s="276"/>
      <c r="N86" s="277"/>
      <c r="O86" s="277"/>
      <c r="P86" s="82"/>
      <c r="Q86" s="82"/>
      <c r="R86" s="82"/>
      <c r="S86" s="82"/>
      <c r="T86" s="83">
        <f>SUM(T87:T90)</f>
        <v>0</v>
      </c>
    </row>
    <row r="87" spans="1:20" ht="18" customHeight="1" x14ac:dyDescent="0.2">
      <c r="A87" s="84">
        <v>1</v>
      </c>
      <c r="B87" s="278"/>
      <c r="C87" s="278"/>
      <c r="D87" s="278"/>
      <c r="E87" s="278"/>
      <c r="F87" s="278"/>
      <c r="G87" s="278"/>
      <c r="H87" s="278"/>
      <c r="I87" s="85"/>
      <c r="J87" s="281"/>
      <c r="K87" s="281"/>
      <c r="L87" s="279"/>
      <c r="M87" s="279"/>
      <c r="N87" s="281">
        <v>18</v>
      </c>
      <c r="O87" s="281"/>
      <c r="P87" s="45"/>
      <c r="Q87" s="45"/>
      <c r="R87" s="45"/>
      <c r="S87" s="45"/>
      <c r="T87" s="67">
        <f>T$12*N87*L87/12</f>
        <v>0</v>
      </c>
    </row>
    <row r="88" spans="1:20" ht="18" customHeight="1" x14ac:dyDescent="0.2">
      <c r="A88" s="84">
        <v>2</v>
      </c>
      <c r="B88" s="278"/>
      <c r="C88" s="278"/>
      <c r="D88" s="278"/>
      <c r="E88" s="278"/>
      <c r="F88" s="278"/>
      <c r="G88" s="278"/>
      <c r="H88" s="278"/>
      <c r="I88" s="85"/>
      <c r="J88" s="281"/>
      <c r="K88" s="281"/>
      <c r="L88" s="279"/>
      <c r="M88" s="279"/>
      <c r="N88" s="281">
        <v>18</v>
      </c>
      <c r="O88" s="281"/>
      <c r="P88" s="45"/>
      <c r="Q88" s="45"/>
      <c r="R88" s="45"/>
      <c r="S88" s="45"/>
      <c r="T88" s="67">
        <f t="shared" ref="T88:T90" si="11">T$12*N88*L88/12</f>
        <v>0</v>
      </c>
    </row>
    <row r="89" spans="1:20" ht="18" customHeight="1" x14ac:dyDescent="0.2">
      <c r="A89" s="84">
        <v>3</v>
      </c>
      <c r="B89" s="278"/>
      <c r="C89" s="278"/>
      <c r="D89" s="278"/>
      <c r="E89" s="278"/>
      <c r="F89" s="278"/>
      <c r="G89" s="278"/>
      <c r="H89" s="278"/>
      <c r="I89" s="85"/>
      <c r="J89" s="281"/>
      <c r="K89" s="281"/>
      <c r="L89" s="279"/>
      <c r="M89" s="279"/>
      <c r="N89" s="281">
        <v>18</v>
      </c>
      <c r="O89" s="281"/>
      <c r="P89" s="45"/>
      <c r="Q89" s="45"/>
      <c r="R89" s="45"/>
      <c r="S89" s="45"/>
      <c r="T89" s="67">
        <f t="shared" si="11"/>
        <v>0</v>
      </c>
    </row>
    <row r="90" spans="1:20" ht="18" customHeight="1" x14ac:dyDescent="0.2">
      <c r="A90" s="84">
        <v>4</v>
      </c>
      <c r="B90" s="278"/>
      <c r="C90" s="278"/>
      <c r="D90" s="278"/>
      <c r="E90" s="278"/>
      <c r="F90" s="278"/>
      <c r="G90" s="278"/>
      <c r="H90" s="278"/>
      <c r="I90" s="85"/>
      <c r="J90" s="281"/>
      <c r="K90" s="281"/>
      <c r="L90" s="279"/>
      <c r="M90" s="279"/>
      <c r="N90" s="281">
        <v>18</v>
      </c>
      <c r="O90" s="281"/>
      <c r="P90" s="45"/>
      <c r="Q90" s="45"/>
      <c r="R90" s="45"/>
      <c r="S90" s="45"/>
      <c r="T90" s="67">
        <f t="shared" si="11"/>
        <v>0</v>
      </c>
    </row>
    <row r="91" spans="1:20" ht="9.75" customHeight="1" x14ac:dyDescent="0.2">
      <c r="A91" s="63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45"/>
      <c r="P91" s="45"/>
      <c r="Q91" s="45"/>
      <c r="R91" s="45"/>
      <c r="S91" s="45"/>
      <c r="T91" s="45"/>
    </row>
    <row r="92" spans="1:20" s="92" customFormat="1" ht="18" customHeight="1" x14ac:dyDescent="0.2">
      <c r="A92" s="86" t="s">
        <v>86</v>
      </c>
      <c r="B92" s="282" t="s">
        <v>134</v>
      </c>
      <c r="C92" s="283"/>
      <c r="D92" s="283"/>
      <c r="E92" s="283"/>
      <c r="F92" s="283"/>
      <c r="G92" s="284"/>
      <c r="H92" s="80"/>
      <c r="I92" s="79">
        <f>SUM(I93:I96)</f>
        <v>0</v>
      </c>
      <c r="J92" s="80"/>
      <c r="K92" s="81"/>
      <c r="L92" s="276">
        <f>SUM(L93:M96)</f>
        <v>0</v>
      </c>
      <c r="M92" s="276"/>
      <c r="N92" s="277"/>
      <c r="O92" s="277"/>
      <c r="P92" s="82"/>
      <c r="Q92" s="82"/>
      <c r="R92" s="82"/>
      <c r="S92" s="82"/>
      <c r="T92" s="83">
        <f>SUM(T93:T96)</f>
        <v>0</v>
      </c>
    </row>
    <row r="93" spans="1:20" ht="18" customHeight="1" x14ac:dyDescent="0.2">
      <c r="A93" s="84">
        <v>1</v>
      </c>
      <c r="B93" s="278"/>
      <c r="C93" s="278"/>
      <c r="D93" s="278"/>
      <c r="E93" s="278"/>
      <c r="F93" s="278"/>
      <c r="G93" s="278"/>
      <c r="H93" s="278"/>
      <c r="I93" s="85"/>
      <c r="J93" s="281"/>
      <c r="K93" s="281"/>
      <c r="L93" s="279"/>
      <c r="M93" s="279"/>
      <c r="N93" s="281">
        <v>32</v>
      </c>
      <c r="O93" s="281"/>
      <c r="P93" s="45"/>
      <c r="Q93" s="45"/>
      <c r="R93" s="45"/>
      <c r="S93" s="45"/>
      <c r="T93" s="67">
        <f>T$12*N93*L93/12</f>
        <v>0</v>
      </c>
    </row>
    <row r="94" spans="1:20" ht="18" customHeight="1" x14ac:dyDescent="0.2">
      <c r="A94" s="84">
        <v>2</v>
      </c>
      <c r="B94" s="278"/>
      <c r="C94" s="278"/>
      <c r="D94" s="278"/>
      <c r="E94" s="278"/>
      <c r="F94" s="278"/>
      <c r="G94" s="278"/>
      <c r="H94" s="278"/>
      <c r="I94" s="85"/>
      <c r="J94" s="281"/>
      <c r="K94" s="281"/>
      <c r="L94" s="279"/>
      <c r="M94" s="279"/>
      <c r="N94" s="281">
        <v>32</v>
      </c>
      <c r="O94" s="281"/>
      <c r="P94" s="45"/>
      <c r="Q94" s="45"/>
      <c r="R94" s="45"/>
      <c r="S94" s="45"/>
      <c r="T94" s="67">
        <f t="shared" ref="T94:T96" si="12">T$12*N94*L94/12</f>
        <v>0</v>
      </c>
    </row>
    <row r="95" spans="1:20" ht="18" customHeight="1" x14ac:dyDescent="0.2">
      <c r="A95" s="84">
        <v>3</v>
      </c>
      <c r="B95" s="278"/>
      <c r="C95" s="278"/>
      <c r="D95" s="278"/>
      <c r="E95" s="278"/>
      <c r="F95" s="278"/>
      <c r="G95" s="278"/>
      <c r="H95" s="278"/>
      <c r="I95" s="85"/>
      <c r="J95" s="281"/>
      <c r="K95" s="281"/>
      <c r="L95" s="279"/>
      <c r="M95" s="279"/>
      <c r="N95" s="281">
        <v>32</v>
      </c>
      <c r="O95" s="281"/>
      <c r="P95" s="45"/>
      <c r="Q95" s="45"/>
      <c r="R95" s="45"/>
      <c r="S95" s="45"/>
      <c r="T95" s="67">
        <f t="shared" si="12"/>
        <v>0</v>
      </c>
    </row>
    <row r="96" spans="1:20" ht="18" customHeight="1" x14ac:dyDescent="0.2">
      <c r="A96" s="84">
        <v>4</v>
      </c>
      <c r="B96" s="278"/>
      <c r="C96" s="278"/>
      <c r="D96" s="278"/>
      <c r="E96" s="278"/>
      <c r="F96" s="278"/>
      <c r="G96" s="278"/>
      <c r="H96" s="278"/>
      <c r="I96" s="85"/>
      <c r="J96" s="281"/>
      <c r="K96" s="281"/>
      <c r="L96" s="279"/>
      <c r="M96" s="279"/>
      <c r="N96" s="281">
        <v>32</v>
      </c>
      <c r="O96" s="281"/>
      <c r="P96" s="45"/>
      <c r="Q96" s="45"/>
      <c r="R96" s="45"/>
      <c r="S96" s="45"/>
      <c r="T96" s="67">
        <f t="shared" si="12"/>
        <v>0</v>
      </c>
    </row>
    <row r="97" spans="1:20" ht="9.75" customHeight="1" x14ac:dyDescent="0.2">
      <c r="A97" s="63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45"/>
      <c r="P97" s="45"/>
      <c r="Q97" s="45"/>
      <c r="R97" s="45"/>
      <c r="S97" s="45"/>
      <c r="T97" s="45"/>
    </row>
    <row r="98" spans="1:20" s="92" customFormat="1" ht="18" customHeight="1" x14ac:dyDescent="0.2">
      <c r="A98" s="86" t="s">
        <v>87</v>
      </c>
      <c r="B98" s="282" t="s">
        <v>135</v>
      </c>
      <c r="C98" s="283"/>
      <c r="D98" s="283"/>
      <c r="E98" s="283"/>
      <c r="F98" s="283"/>
      <c r="G98" s="284"/>
      <c r="H98" s="80"/>
      <c r="I98" s="79">
        <f>SUM(I99:I102)</f>
        <v>0</v>
      </c>
      <c r="J98" s="80"/>
      <c r="K98" s="81"/>
      <c r="L98" s="276">
        <f>SUM(L99:M102)</f>
        <v>0</v>
      </c>
      <c r="M98" s="276"/>
      <c r="N98" s="277"/>
      <c r="O98" s="277"/>
      <c r="P98" s="82"/>
      <c r="Q98" s="82"/>
      <c r="R98" s="82"/>
      <c r="S98" s="82"/>
      <c r="T98" s="83">
        <f>SUM(T99:T102)</f>
        <v>0</v>
      </c>
    </row>
    <row r="99" spans="1:20" ht="18" customHeight="1" x14ac:dyDescent="0.2">
      <c r="A99" s="84">
        <v>1</v>
      </c>
      <c r="B99" s="278"/>
      <c r="C99" s="278"/>
      <c r="D99" s="278"/>
      <c r="E99" s="278"/>
      <c r="F99" s="278"/>
      <c r="G99" s="278"/>
      <c r="H99" s="278"/>
      <c r="I99" s="85"/>
      <c r="J99" s="281"/>
      <c r="K99" s="281"/>
      <c r="L99" s="279"/>
      <c r="M99" s="279"/>
      <c r="N99" s="281">
        <v>55</v>
      </c>
      <c r="O99" s="281"/>
      <c r="P99" s="45"/>
      <c r="Q99" s="45"/>
      <c r="R99" s="45"/>
      <c r="S99" s="45"/>
      <c r="T99" s="67">
        <f>T$12*N99*L99/12</f>
        <v>0</v>
      </c>
    </row>
    <row r="100" spans="1:20" ht="18" customHeight="1" x14ac:dyDescent="0.2">
      <c r="A100" s="84">
        <v>2</v>
      </c>
      <c r="B100" s="278"/>
      <c r="C100" s="278"/>
      <c r="D100" s="278"/>
      <c r="E100" s="278"/>
      <c r="F100" s="278"/>
      <c r="G100" s="278"/>
      <c r="H100" s="278"/>
      <c r="I100" s="85"/>
      <c r="J100" s="281"/>
      <c r="K100" s="281"/>
      <c r="L100" s="279"/>
      <c r="M100" s="279"/>
      <c r="N100" s="281">
        <v>55</v>
      </c>
      <c r="O100" s="281"/>
      <c r="P100" s="45"/>
      <c r="Q100" s="45"/>
      <c r="R100" s="45"/>
      <c r="S100" s="45"/>
      <c r="T100" s="67">
        <f t="shared" ref="T100:T102" si="13">T$12*N100*L100/12</f>
        <v>0</v>
      </c>
    </row>
    <row r="101" spans="1:20" ht="18" customHeight="1" x14ac:dyDescent="0.2">
      <c r="A101" s="84">
        <v>3</v>
      </c>
      <c r="B101" s="278"/>
      <c r="C101" s="278"/>
      <c r="D101" s="278"/>
      <c r="E101" s="278"/>
      <c r="F101" s="278"/>
      <c r="G101" s="278"/>
      <c r="H101" s="278"/>
      <c r="I101" s="85"/>
      <c r="J101" s="281"/>
      <c r="K101" s="281"/>
      <c r="L101" s="279"/>
      <c r="M101" s="279"/>
      <c r="N101" s="281">
        <v>55</v>
      </c>
      <c r="O101" s="281"/>
      <c r="P101" s="45"/>
      <c r="Q101" s="45"/>
      <c r="R101" s="45"/>
      <c r="S101" s="45"/>
      <c r="T101" s="67">
        <f t="shared" si="13"/>
        <v>0</v>
      </c>
    </row>
    <row r="102" spans="1:20" ht="18" customHeight="1" x14ac:dyDescent="0.2">
      <c r="A102" s="84">
        <v>4</v>
      </c>
      <c r="B102" s="278"/>
      <c r="C102" s="278"/>
      <c r="D102" s="278"/>
      <c r="E102" s="278"/>
      <c r="F102" s="278"/>
      <c r="G102" s="278"/>
      <c r="H102" s="278"/>
      <c r="I102" s="85"/>
      <c r="J102" s="281"/>
      <c r="K102" s="281"/>
      <c r="L102" s="279"/>
      <c r="M102" s="279"/>
      <c r="N102" s="281">
        <v>55</v>
      </c>
      <c r="O102" s="281"/>
      <c r="P102" s="45"/>
      <c r="Q102" s="45"/>
      <c r="R102" s="45"/>
      <c r="S102" s="45"/>
      <c r="T102" s="67">
        <f t="shared" si="13"/>
        <v>0</v>
      </c>
    </row>
    <row r="103" spans="1:20" s="74" customFormat="1" ht="24.75" customHeight="1" x14ac:dyDescent="0.2">
      <c r="A103" s="290" t="s">
        <v>136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292"/>
      <c r="M103" s="144"/>
      <c r="N103" s="144"/>
      <c r="O103" s="144"/>
      <c r="P103" s="144"/>
      <c r="Q103" s="144"/>
      <c r="R103" s="144"/>
      <c r="S103" s="144"/>
      <c r="T103" s="291"/>
    </row>
    <row r="104" spans="1:20" s="92" customFormat="1" ht="18" customHeight="1" x14ac:dyDescent="0.2">
      <c r="A104" s="86" t="s">
        <v>88</v>
      </c>
      <c r="B104" s="282" t="s">
        <v>137</v>
      </c>
      <c r="C104" s="283"/>
      <c r="D104" s="283"/>
      <c r="E104" s="283"/>
      <c r="F104" s="283"/>
      <c r="G104" s="284"/>
      <c r="H104" s="80"/>
      <c r="I104" s="79">
        <f>SUM(I105:I108)</f>
        <v>0</v>
      </c>
      <c r="J104" s="80"/>
      <c r="K104" s="81"/>
      <c r="L104" s="276">
        <f>SUM(L105:M108)</f>
        <v>0</v>
      </c>
      <c r="M104" s="276"/>
      <c r="N104" s="277"/>
      <c r="O104" s="277"/>
      <c r="P104" s="82"/>
      <c r="Q104" s="82"/>
      <c r="R104" s="82"/>
      <c r="S104" s="82"/>
      <c r="T104" s="83">
        <f>SUM(T105:T108)</f>
        <v>0</v>
      </c>
    </row>
    <row r="105" spans="1:20" ht="18" customHeight="1" x14ac:dyDescent="0.2">
      <c r="A105" s="84">
        <v>1</v>
      </c>
      <c r="B105" s="278"/>
      <c r="C105" s="278"/>
      <c r="D105" s="278"/>
      <c r="E105" s="278"/>
      <c r="F105" s="278"/>
      <c r="G105" s="278"/>
      <c r="H105" s="278"/>
      <c r="I105" s="85"/>
      <c r="J105" s="279"/>
      <c r="K105" s="279"/>
      <c r="L105" s="279"/>
      <c r="M105" s="279"/>
      <c r="N105" s="281">
        <v>1</v>
      </c>
      <c r="O105" s="281"/>
      <c r="P105" s="45"/>
      <c r="Q105" s="45"/>
      <c r="R105" s="45"/>
      <c r="S105" s="45"/>
      <c r="T105" s="67">
        <f>T$12*N105*L105/12</f>
        <v>0</v>
      </c>
    </row>
    <row r="106" spans="1:20" ht="18" customHeight="1" x14ac:dyDescent="0.2">
      <c r="A106" s="84">
        <v>2</v>
      </c>
      <c r="B106" s="278"/>
      <c r="C106" s="278"/>
      <c r="D106" s="278"/>
      <c r="E106" s="278"/>
      <c r="F106" s="278"/>
      <c r="G106" s="278"/>
      <c r="H106" s="278"/>
      <c r="I106" s="85"/>
      <c r="J106" s="279"/>
      <c r="K106" s="279"/>
      <c r="L106" s="279"/>
      <c r="M106" s="279"/>
      <c r="N106" s="281">
        <v>1</v>
      </c>
      <c r="O106" s="281"/>
      <c r="P106" s="45"/>
      <c r="Q106" s="45"/>
      <c r="R106" s="45"/>
      <c r="S106" s="45"/>
      <c r="T106" s="67">
        <f t="shared" ref="T106:T108" si="14">T$12*N106*L106/12</f>
        <v>0</v>
      </c>
    </row>
    <row r="107" spans="1:20" ht="18" customHeight="1" x14ac:dyDescent="0.2">
      <c r="A107" s="84">
        <v>3</v>
      </c>
      <c r="B107" s="278"/>
      <c r="C107" s="278"/>
      <c r="D107" s="278"/>
      <c r="E107" s="278"/>
      <c r="F107" s="278"/>
      <c r="G107" s="278"/>
      <c r="H107" s="278"/>
      <c r="I107" s="85"/>
      <c r="J107" s="279"/>
      <c r="K107" s="279"/>
      <c r="L107" s="279"/>
      <c r="M107" s="279"/>
      <c r="N107" s="281">
        <v>1</v>
      </c>
      <c r="O107" s="281"/>
      <c r="P107" s="45"/>
      <c r="Q107" s="45"/>
      <c r="R107" s="45"/>
      <c r="S107" s="45"/>
      <c r="T107" s="67">
        <f t="shared" si="14"/>
        <v>0</v>
      </c>
    </row>
    <row r="108" spans="1:20" ht="18" customHeight="1" x14ac:dyDescent="0.2">
      <c r="A108" s="84">
        <v>4</v>
      </c>
      <c r="B108" s="278"/>
      <c r="C108" s="278"/>
      <c r="D108" s="278"/>
      <c r="E108" s="278"/>
      <c r="F108" s="278"/>
      <c r="G108" s="278"/>
      <c r="H108" s="278"/>
      <c r="I108" s="85"/>
      <c r="J108" s="279"/>
      <c r="K108" s="279"/>
      <c r="L108" s="279"/>
      <c r="M108" s="279"/>
      <c r="N108" s="281">
        <v>1</v>
      </c>
      <c r="O108" s="281"/>
      <c r="P108" s="45"/>
      <c r="Q108" s="45"/>
      <c r="R108" s="45"/>
      <c r="S108" s="45"/>
      <c r="T108" s="67">
        <f t="shared" si="14"/>
        <v>0</v>
      </c>
    </row>
    <row r="109" spans="1:20" ht="9.75" customHeight="1" x14ac:dyDescent="0.2">
      <c r="A109" s="63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45"/>
      <c r="P109" s="45"/>
      <c r="Q109" s="45"/>
      <c r="R109" s="45"/>
      <c r="S109" s="45"/>
      <c r="T109" s="45"/>
    </row>
    <row r="110" spans="1:20" s="92" customFormat="1" ht="18" customHeight="1" x14ac:dyDescent="0.2">
      <c r="A110" s="86" t="s">
        <v>89</v>
      </c>
      <c r="B110" s="282" t="s">
        <v>138</v>
      </c>
      <c r="C110" s="283"/>
      <c r="D110" s="283"/>
      <c r="E110" s="283"/>
      <c r="F110" s="283"/>
      <c r="G110" s="284"/>
      <c r="H110" s="80"/>
      <c r="I110" s="79">
        <f>SUM(I111:I114)</f>
        <v>0</v>
      </c>
      <c r="J110" s="80"/>
      <c r="K110" s="81"/>
      <c r="L110" s="276">
        <f>SUM(L111:M114)</f>
        <v>0</v>
      </c>
      <c r="M110" s="276"/>
      <c r="N110" s="277"/>
      <c r="O110" s="277"/>
      <c r="P110" s="82"/>
      <c r="Q110" s="82"/>
      <c r="R110" s="82"/>
      <c r="S110" s="82"/>
      <c r="T110" s="83">
        <f>SUM(T111:T114)</f>
        <v>0</v>
      </c>
    </row>
    <row r="111" spans="1:20" ht="18" customHeight="1" x14ac:dyDescent="0.2">
      <c r="A111" s="84">
        <v>1</v>
      </c>
      <c r="B111" s="278"/>
      <c r="C111" s="278"/>
      <c r="D111" s="278"/>
      <c r="E111" s="278"/>
      <c r="F111" s="278"/>
      <c r="G111" s="278"/>
      <c r="H111" s="278"/>
      <c r="I111" s="85"/>
      <c r="J111" s="279"/>
      <c r="K111" s="279"/>
      <c r="L111" s="279"/>
      <c r="M111" s="279"/>
      <c r="N111" s="281">
        <v>2</v>
      </c>
      <c r="O111" s="281"/>
      <c r="P111" s="45"/>
      <c r="Q111" s="45"/>
      <c r="R111" s="45"/>
      <c r="S111" s="45"/>
      <c r="T111" s="67">
        <f>T$12*N111*L111/12</f>
        <v>0</v>
      </c>
    </row>
    <row r="112" spans="1:20" ht="18" customHeight="1" x14ac:dyDescent="0.2">
      <c r="A112" s="84">
        <v>2</v>
      </c>
      <c r="B112" s="278"/>
      <c r="C112" s="278"/>
      <c r="D112" s="278"/>
      <c r="E112" s="278"/>
      <c r="F112" s="278"/>
      <c r="G112" s="278"/>
      <c r="H112" s="278"/>
      <c r="I112" s="85"/>
      <c r="J112" s="279"/>
      <c r="K112" s="279"/>
      <c r="L112" s="279"/>
      <c r="M112" s="279"/>
      <c r="N112" s="281">
        <v>2</v>
      </c>
      <c r="O112" s="281"/>
      <c r="P112" s="45"/>
      <c r="Q112" s="45"/>
      <c r="R112" s="45"/>
      <c r="S112" s="45"/>
      <c r="T112" s="67">
        <f t="shared" ref="T112:T114" si="15">T$12*N112*L112/12</f>
        <v>0</v>
      </c>
    </row>
    <row r="113" spans="1:20" ht="18" customHeight="1" x14ac:dyDescent="0.2">
      <c r="A113" s="84">
        <v>3</v>
      </c>
      <c r="B113" s="278"/>
      <c r="C113" s="278"/>
      <c r="D113" s="278"/>
      <c r="E113" s="278"/>
      <c r="F113" s="278"/>
      <c r="G113" s="278"/>
      <c r="H113" s="278"/>
      <c r="I113" s="85"/>
      <c r="J113" s="279"/>
      <c r="K113" s="279"/>
      <c r="L113" s="279"/>
      <c r="M113" s="279"/>
      <c r="N113" s="281">
        <v>2</v>
      </c>
      <c r="O113" s="281"/>
      <c r="P113" s="45"/>
      <c r="Q113" s="45"/>
      <c r="R113" s="45"/>
      <c r="S113" s="45"/>
      <c r="T113" s="67">
        <f t="shared" si="15"/>
        <v>0</v>
      </c>
    </row>
    <row r="114" spans="1:20" ht="18" customHeight="1" x14ac:dyDescent="0.2">
      <c r="A114" s="84">
        <v>4</v>
      </c>
      <c r="B114" s="278"/>
      <c r="C114" s="278"/>
      <c r="D114" s="278"/>
      <c r="E114" s="278"/>
      <c r="F114" s="278"/>
      <c r="G114" s="278"/>
      <c r="H114" s="278"/>
      <c r="I114" s="85"/>
      <c r="J114" s="279"/>
      <c r="K114" s="279"/>
      <c r="L114" s="279"/>
      <c r="M114" s="279"/>
      <c r="N114" s="281">
        <v>2</v>
      </c>
      <c r="O114" s="281"/>
      <c r="P114" s="45"/>
      <c r="Q114" s="45"/>
      <c r="R114" s="45"/>
      <c r="S114" s="45"/>
      <c r="T114" s="67">
        <f t="shared" si="15"/>
        <v>0</v>
      </c>
    </row>
    <row r="115" spans="1:20" ht="9.75" customHeight="1" x14ac:dyDescent="0.2">
      <c r="A115" s="63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45"/>
      <c r="P115" s="45"/>
      <c r="Q115" s="45"/>
      <c r="R115" s="45"/>
      <c r="S115" s="45"/>
      <c r="T115" s="45"/>
    </row>
    <row r="116" spans="1:20" s="92" customFormat="1" ht="17.25" customHeight="1" x14ac:dyDescent="0.2">
      <c r="A116" s="86" t="s">
        <v>90</v>
      </c>
      <c r="B116" s="90" t="s">
        <v>210</v>
      </c>
      <c r="C116" s="80">
        <v>1500</v>
      </c>
      <c r="D116" s="80" t="s">
        <v>209</v>
      </c>
      <c r="E116" s="288">
        <v>2000</v>
      </c>
      <c r="F116" s="288"/>
      <c r="G116" s="288"/>
      <c r="H116" s="289"/>
      <c r="I116" s="79">
        <f>SUM(I117:I120)</f>
        <v>0</v>
      </c>
      <c r="J116" s="80"/>
      <c r="K116" s="81"/>
      <c r="L116" s="276">
        <f>SUM(L117:M120)</f>
        <v>0</v>
      </c>
      <c r="M116" s="276"/>
      <c r="N116" s="277"/>
      <c r="O116" s="277"/>
      <c r="P116" s="82"/>
      <c r="Q116" s="277">
        <f>SUM(Q117:R120)</f>
        <v>0</v>
      </c>
      <c r="R116" s="277"/>
      <c r="S116" s="82"/>
      <c r="T116" s="87">
        <f>SUM(T117:T120)</f>
        <v>0</v>
      </c>
    </row>
    <row r="117" spans="1:20" ht="18" customHeight="1" x14ac:dyDescent="0.2">
      <c r="A117" s="84">
        <v>1</v>
      </c>
      <c r="B117" s="278"/>
      <c r="C117" s="278"/>
      <c r="D117" s="278"/>
      <c r="E117" s="278"/>
      <c r="F117" s="278"/>
      <c r="G117" s="278"/>
      <c r="H117" s="278"/>
      <c r="I117" s="85"/>
      <c r="J117" s="279"/>
      <c r="K117" s="279"/>
      <c r="L117" s="279"/>
      <c r="M117" s="279"/>
      <c r="N117" s="281">
        <v>3</v>
      </c>
      <c r="O117" s="281"/>
      <c r="P117" s="45"/>
      <c r="Q117" s="181">
        <f>IF(J117&gt;C116,J117-C$116,0)</f>
        <v>0</v>
      </c>
      <c r="R117" s="183"/>
      <c r="S117" s="45"/>
      <c r="T117" s="67">
        <f>(T$12*N117+Q117*7)*L117/12</f>
        <v>0</v>
      </c>
    </row>
    <row r="118" spans="1:20" ht="18" customHeight="1" x14ac:dyDescent="0.2">
      <c r="A118" s="84">
        <v>2</v>
      </c>
      <c r="B118" s="278"/>
      <c r="C118" s="278"/>
      <c r="D118" s="278"/>
      <c r="E118" s="278"/>
      <c r="F118" s="278"/>
      <c r="G118" s="278"/>
      <c r="H118" s="278"/>
      <c r="I118" s="85"/>
      <c r="J118" s="279"/>
      <c r="K118" s="279"/>
      <c r="L118" s="279"/>
      <c r="M118" s="279"/>
      <c r="N118" s="281">
        <v>3</v>
      </c>
      <c r="O118" s="281"/>
      <c r="P118" s="45"/>
      <c r="Q118" s="181">
        <f t="shared" ref="Q118:Q120" si="16">IF(J118&gt;C117,J118-C$116,0)</f>
        <v>0</v>
      </c>
      <c r="R118" s="183"/>
      <c r="S118" s="45"/>
      <c r="T118" s="67">
        <f t="shared" ref="T118:T120" si="17">T$12*N118*L118/12</f>
        <v>0</v>
      </c>
    </row>
    <row r="119" spans="1:20" ht="18" customHeight="1" x14ac:dyDescent="0.2">
      <c r="A119" s="84">
        <v>3</v>
      </c>
      <c r="B119" s="278"/>
      <c r="C119" s="278"/>
      <c r="D119" s="278"/>
      <c r="E119" s="278"/>
      <c r="F119" s="278"/>
      <c r="G119" s="278"/>
      <c r="H119" s="278"/>
      <c r="I119" s="85"/>
      <c r="J119" s="279"/>
      <c r="K119" s="279"/>
      <c r="L119" s="279"/>
      <c r="M119" s="279"/>
      <c r="N119" s="281">
        <v>3</v>
      </c>
      <c r="O119" s="281"/>
      <c r="P119" s="45"/>
      <c r="Q119" s="181">
        <f t="shared" si="16"/>
        <v>0</v>
      </c>
      <c r="R119" s="183"/>
      <c r="S119" s="45"/>
      <c r="T119" s="67">
        <f t="shared" si="17"/>
        <v>0</v>
      </c>
    </row>
    <row r="120" spans="1:20" ht="18" customHeight="1" x14ac:dyDescent="0.2">
      <c r="A120" s="84">
        <v>4</v>
      </c>
      <c r="B120" s="278"/>
      <c r="C120" s="278"/>
      <c r="D120" s="278"/>
      <c r="E120" s="278"/>
      <c r="F120" s="278"/>
      <c r="G120" s="278"/>
      <c r="H120" s="278"/>
      <c r="I120" s="85"/>
      <c r="J120" s="279"/>
      <c r="K120" s="279"/>
      <c r="L120" s="279"/>
      <c r="M120" s="279"/>
      <c r="N120" s="281">
        <v>3</v>
      </c>
      <c r="O120" s="281"/>
      <c r="P120" s="45"/>
      <c r="Q120" s="181">
        <f t="shared" si="16"/>
        <v>0</v>
      </c>
      <c r="R120" s="183"/>
      <c r="S120" s="45"/>
      <c r="T120" s="67">
        <f t="shared" si="17"/>
        <v>0</v>
      </c>
    </row>
    <row r="121" spans="1:20" ht="9.75" customHeight="1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45"/>
      <c r="P121" s="45"/>
      <c r="Q121" s="45"/>
      <c r="R121" s="45"/>
      <c r="S121" s="45"/>
      <c r="T121" s="45"/>
    </row>
    <row r="122" spans="1:20" s="92" customFormat="1" ht="18" customHeight="1" x14ac:dyDescent="0.2">
      <c r="A122" s="86" t="s">
        <v>91</v>
      </c>
      <c r="B122" s="90" t="s">
        <v>210</v>
      </c>
      <c r="C122" s="80">
        <v>2000</v>
      </c>
      <c r="D122" s="80" t="s">
        <v>209</v>
      </c>
      <c r="E122" s="288">
        <v>2500</v>
      </c>
      <c r="F122" s="288"/>
      <c r="G122" s="288"/>
      <c r="H122" s="289"/>
      <c r="I122" s="79">
        <f>SUM(I123:I126)</f>
        <v>0</v>
      </c>
      <c r="J122" s="80"/>
      <c r="K122" s="81"/>
      <c r="L122" s="276">
        <f>SUM(L123:M126)</f>
        <v>0</v>
      </c>
      <c r="M122" s="276"/>
      <c r="N122" s="277"/>
      <c r="O122" s="277"/>
      <c r="P122" s="82"/>
      <c r="Q122" s="277">
        <f>SUM(Q123:R126)</f>
        <v>0</v>
      </c>
      <c r="R122" s="277"/>
      <c r="S122" s="82"/>
      <c r="T122" s="87">
        <f>SUM(T123:T126)</f>
        <v>0</v>
      </c>
    </row>
    <row r="123" spans="1:20" ht="18" customHeight="1" x14ac:dyDescent="0.2">
      <c r="A123" s="84">
        <v>1</v>
      </c>
      <c r="B123" s="278"/>
      <c r="C123" s="278"/>
      <c r="D123" s="278"/>
      <c r="E123" s="278"/>
      <c r="F123" s="278"/>
      <c r="G123" s="278"/>
      <c r="H123" s="278"/>
      <c r="I123" s="85"/>
      <c r="J123" s="279"/>
      <c r="K123" s="279"/>
      <c r="L123" s="279"/>
      <c r="M123" s="279"/>
      <c r="N123" s="281">
        <v>6</v>
      </c>
      <c r="O123" s="281"/>
      <c r="P123" s="45"/>
      <c r="Q123" s="181">
        <f>IF(J123&gt;C122,J123-C$116,0)</f>
        <v>0</v>
      </c>
      <c r="R123" s="183"/>
      <c r="S123" s="45"/>
      <c r="T123" s="67">
        <f>(T$12*N123+Q123*7)*L123/12</f>
        <v>0</v>
      </c>
    </row>
    <row r="124" spans="1:20" ht="18" customHeight="1" x14ac:dyDescent="0.2">
      <c r="A124" s="84">
        <v>2</v>
      </c>
      <c r="B124" s="278"/>
      <c r="C124" s="278"/>
      <c r="D124" s="278"/>
      <c r="E124" s="278"/>
      <c r="F124" s="278"/>
      <c r="G124" s="278"/>
      <c r="H124" s="278"/>
      <c r="I124" s="85"/>
      <c r="J124" s="279"/>
      <c r="K124" s="279"/>
      <c r="L124" s="279"/>
      <c r="M124" s="279"/>
      <c r="N124" s="281">
        <v>6</v>
      </c>
      <c r="O124" s="281"/>
      <c r="P124" s="45"/>
      <c r="Q124" s="181">
        <f t="shared" ref="Q124:Q126" si="18">IF(J124&gt;C123,J124-C$116,0)</f>
        <v>0</v>
      </c>
      <c r="R124" s="183"/>
      <c r="S124" s="45"/>
      <c r="T124" s="67">
        <f t="shared" ref="T124:T126" si="19">T$12*N124*L124/12</f>
        <v>0</v>
      </c>
    </row>
    <row r="125" spans="1:20" ht="18" customHeight="1" x14ac:dyDescent="0.2">
      <c r="A125" s="84">
        <v>3</v>
      </c>
      <c r="B125" s="278"/>
      <c r="C125" s="278"/>
      <c r="D125" s="278"/>
      <c r="E125" s="278"/>
      <c r="F125" s="278"/>
      <c r="G125" s="278"/>
      <c r="H125" s="278"/>
      <c r="I125" s="85"/>
      <c r="J125" s="279"/>
      <c r="K125" s="279"/>
      <c r="L125" s="279"/>
      <c r="M125" s="279"/>
      <c r="N125" s="281">
        <v>6</v>
      </c>
      <c r="O125" s="281"/>
      <c r="P125" s="45"/>
      <c r="Q125" s="181">
        <f t="shared" si="18"/>
        <v>0</v>
      </c>
      <c r="R125" s="183"/>
      <c r="S125" s="45"/>
      <c r="T125" s="67">
        <f t="shared" si="19"/>
        <v>0</v>
      </c>
    </row>
    <row r="126" spans="1:20" ht="18" customHeight="1" x14ac:dyDescent="0.2">
      <c r="A126" s="84">
        <v>4</v>
      </c>
      <c r="B126" s="278"/>
      <c r="C126" s="278"/>
      <c r="D126" s="278"/>
      <c r="E126" s="278"/>
      <c r="F126" s="278"/>
      <c r="G126" s="278"/>
      <c r="H126" s="278"/>
      <c r="I126" s="85"/>
      <c r="J126" s="279"/>
      <c r="K126" s="279"/>
      <c r="L126" s="279"/>
      <c r="M126" s="279"/>
      <c r="N126" s="281">
        <v>6</v>
      </c>
      <c r="O126" s="281"/>
      <c r="P126" s="45"/>
      <c r="Q126" s="181">
        <f t="shared" si="18"/>
        <v>0</v>
      </c>
      <c r="R126" s="183"/>
      <c r="S126" s="45"/>
      <c r="T126" s="67">
        <f t="shared" si="19"/>
        <v>0</v>
      </c>
    </row>
    <row r="127" spans="1:20" ht="9.75" customHeight="1" x14ac:dyDescent="0.2">
      <c r="A127" s="63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45"/>
      <c r="P127" s="45"/>
      <c r="Q127" s="45"/>
      <c r="R127" s="45"/>
      <c r="S127" s="45"/>
      <c r="T127" s="45"/>
    </row>
    <row r="128" spans="1:20" s="92" customFormat="1" ht="18" customHeight="1" x14ac:dyDescent="0.2">
      <c r="A128" s="86" t="s">
        <v>92</v>
      </c>
      <c r="B128" s="90" t="s">
        <v>210</v>
      </c>
      <c r="C128" s="80">
        <v>2500</v>
      </c>
      <c r="D128" s="80" t="s">
        <v>209</v>
      </c>
      <c r="E128" s="288">
        <v>3000</v>
      </c>
      <c r="F128" s="288"/>
      <c r="G128" s="288"/>
      <c r="H128" s="289"/>
      <c r="I128" s="79">
        <f>SUM(I129:I132)</f>
        <v>0</v>
      </c>
      <c r="J128" s="80"/>
      <c r="K128" s="81"/>
      <c r="L128" s="276">
        <f>SUM(L129:M132)</f>
        <v>0</v>
      </c>
      <c r="M128" s="276"/>
      <c r="N128" s="277"/>
      <c r="O128" s="277"/>
      <c r="P128" s="82"/>
      <c r="Q128" s="277">
        <f>SUM(Q129:R132)</f>
        <v>0</v>
      </c>
      <c r="R128" s="277"/>
      <c r="S128" s="82"/>
      <c r="T128" s="87">
        <f>SUM(T129:T132)</f>
        <v>0</v>
      </c>
    </row>
    <row r="129" spans="1:20" ht="18" customHeight="1" x14ac:dyDescent="0.2">
      <c r="A129" s="84">
        <v>1</v>
      </c>
      <c r="B129" s="278"/>
      <c r="C129" s="278"/>
      <c r="D129" s="278"/>
      <c r="E129" s="278"/>
      <c r="F129" s="278"/>
      <c r="G129" s="278"/>
      <c r="H129" s="278"/>
      <c r="I129" s="85"/>
      <c r="J129" s="279"/>
      <c r="K129" s="279"/>
      <c r="L129" s="279"/>
      <c r="M129" s="279"/>
      <c r="N129" s="281">
        <v>9</v>
      </c>
      <c r="O129" s="281"/>
      <c r="P129" s="45"/>
      <c r="Q129" s="181">
        <f>IF(J129&gt;C128,J129-C$116,0)</f>
        <v>0</v>
      </c>
      <c r="R129" s="183"/>
      <c r="S129" s="45"/>
      <c r="T129" s="67">
        <f>(T$12*N129+Q129*7)*L129/12</f>
        <v>0</v>
      </c>
    </row>
    <row r="130" spans="1:20" ht="18" customHeight="1" x14ac:dyDescent="0.2">
      <c r="A130" s="84">
        <v>2</v>
      </c>
      <c r="B130" s="278"/>
      <c r="C130" s="278"/>
      <c r="D130" s="278"/>
      <c r="E130" s="278"/>
      <c r="F130" s="278"/>
      <c r="G130" s="278"/>
      <c r="H130" s="278"/>
      <c r="I130" s="85"/>
      <c r="J130" s="279"/>
      <c r="K130" s="279"/>
      <c r="L130" s="279"/>
      <c r="M130" s="279"/>
      <c r="N130" s="281">
        <v>9</v>
      </c>
      <c r="O130" s="281"/>
      <c r="P130" s="45"/>
      <c r="Q130" s="181">
        <f t="shared" ref="Q130:Q132" si="20">IF(J130&gt;C129,J130-C$116,0)</f>
        <v>0</v>
      </c>
      <c r="R130" s="183"/>
      <c r="S130" s="45"/>
      <c r="T130" s="67">
        <f t="shared" ref="T130:T132" si="21">T$12*N130*L130/12</f>
        <v>0</v>
      </c>
    </row>
    <row r="131" spans="1:20" ht="18" customHeight="1" x14ac:dyDescent="0.2">
      <c r="A131" s="84">
        <v>3</v>
      </c>
      <c r="B131" s="278"/>
      <c r="C131" s="278"/>
      <c r="D131" s="278"/>
      <c r="E131" s="278"/>
      <c r="F131" s="278"/>
      <c r="G131" s="278"/>
      <c r="H131" s="278"/>
      <c r="I131" s="85"/>
      <c r="J131" s="279"/>
      <c r="K131" s="279"/>
      <c r="L131" s="279"/>
      <c r="M131" s="279"/>
      <c r="N131" s="281">
        <v>9</v>
      </c>
      <c r="O131" s="281"/>
      <c r="P131" s="45"/>
      <c r="Q131" s="181">
        <f t="shared" si="20"/>
        <v>0</v>
      </c>
      <c r="R131" s="183"/>
      <c r="S131" s="45"/>
      <c r="T131" s="67">
        <f t="shared" si="21"/>
        <v>0</v>
      </c>
    </row>
    <row r="132" spans="1:20" ht="18" customHeight="1" x14ac:dyDescent="0.2">
      <c r="A132" s="84">
        <v>4</v>
      </c>
      <c r="B132" s="278"/>
      <c r="C132" s="278"/>
      <c r="D132" s="278"/>
      <c r="E132" s="278"/>
      <c r="F132" s="278"/>
      <c r="G132" s="278"/>
      <c r="H132" s="278"/>
      <c r="I132" s="85"/>
      <c r="J132" s="279"/>
      <c r="K132" s="279"/>
      <c r="L132" s="279"/>
      <c r="M132" s="279"/>
      <c r="N132" s="281">
        <v>9</v>
      </c>
      <c r="O132" s="281"/>
      <c r="P132" s="45"/>
      <c r="Q132" s="181">
        <f t="shared" si="20"/>
        <v>0</v>
      </c>
      <c r="R132" s="183"/>
      <c r="S132" s="45"/>
      <c r="T132" s="67">
        <f t="shared" si="21"/>
        <v>0</v>
      </c>
    </row>
    <row r="133" spans="1:20" ht="9.75" customHeight="1" x14ac:dyDescent="0.2">
      <c r="A133" s="63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45"/>
      <c r="P133" s="45"/>
      <c r="Q133" s="45"/>
      <c r="R133" s="45"/>
      <c r="S133" s="45"/>
      <c r="T133" s="45"/>
    </row>
    <row r="134" spans="1:20" s="92" customFormat="1" ht="18" customHeight="1" x14ac:dyDescent="0.2">
      <c r="A134" s="86" t="s">
        <v>93</v>
      </c>
      <c r="B134" s="90" t="s">
        <v>210</v>
      </c>
      <c r="C134" s="80">
        <v>3000</v>
      </c>
      <c r="D134" s="80" t="s">
        <v>209</v>
      </c>
      <c r="E134" s="288">
        <v>4000</v>
      </c>
      <c r="F134" s="288"/>
      <c r="G134" s="288"/>
      <c r="H134" s="289"/>
      <c r="I134" s="79">
        <f>SUM(I135:I138)</f>
        <v>0</v>
      </c>
      <c r="J134" s="80"/>
      <c r="K134" s="81"/>
      <c r="L134" s="276">
        <f>SUM(L135:M138)</f>
        <v>0</v>
      </c>
      <c r="M134" s="276"/>
      <c r="N134" s="277"/>
      <c r="O134" s="277"/>
      <c r="P134" s="82"/>
      <c r="Q134" s="277">
        <f>SUM(Q135:R138)</f>
        <v>0</v>
      </c>
      <c r="R134" s="277"/>
      <c r="S134" s="82"/>
      <c r="T134" s="87">
        <f>SUM(T135:T138)</f>
        <v>0</v>
      </c>
    </row>
    <row r="135" spans="1:20" ht="18" customHeight="1" x14ac:dyDescent="0.2">
      <c r="A135" s="84">
        <v>1</v>
      </c>
      <c r="B135" s="278"/>
      <c r="C135" s="278"/>
      <c r="D135" s="278"/>
      <c r="E135" s="278"/>
      <c r="F135" s="278"/>
      <c r="G135" s="278"/>
      <c r="H135" s="278"/>
      <c r="I135" s="85"/>
      <c r="J135" s="279"/>
      <c r="K135" s="279"/>
      <c r="L135" s="279"/>
      <c r="M135" s="279"/>
      <c r="N135" s="281">
        <v>15</v>
      </c>
      <c r="O135" s="281"/>
      <c r="P135" s="45"/>
      <c r="Q135" s="181">
        <f>IF(J135&gt;C134,J135-C$116,0)</f>
        <v>0</v>
      </c>
      <c r="R135" s="183"/>
      <c r="S135" s="45"/>
      <c r="T135" s="67">
        <f>(T$12*N135+Q135*7)*L135/12</f>
        <v>0</v>
      </c>
    </row>
    <row r="136" spans="1:20" ht="18" customHeight="1" x14ac:dyDescent="0.2">
      <c r="A136" s="84">
        <v>2</v>
      </c>
      <c r="B136" s="278"/>
      <c r="C136" s="278"/>
      <c r="D136" s="278"/>
      <c r="E136" s="278"/>
      <c r="F136" s="278"/>
      <c r="G136" s="278"/>
      <c r="H136" s="278"/>
      <c r="I136" s="85"/>
      <c r="J136" s="279"/>
      <c r="K136" s="279"/>
      <c r="L136" s="279"/>
      <c r="M136" s="279"/>
      <c r="N136" s="281">
        <v>15</v>
      </c>
      <c r="O136" s="281"/>
      <c r="P136" s="45"/>
      <c r="Q136" s="181">
        <f t="shared" ref="Q136:Q138" si="22">IF(J136&gt;C135,J136-C$116,0)</f>
        <v>0</v>
      </c>
      <c r="R136" s="183"/>
      <c r="S136" s="45"/>
      <c r="T136" s="67">
        <f t="shared" ref="T136:T138" si="23">T$12*N136*L136/12</f>
        <v>0</v>
      </c>
    </row>
    <row r="137" spans="1:20" ht="18" customHeight="1" x14ac:dyDescent="0.2">
      <c r="A137" s="84">
        <v>3</v>
      </c>
      <c r="B137" s="278"/>
      <c r="C137" s="278"/>
      <c r="D137" s="278"/>
      <c r="E137" s="278"/>
      <c r="F137" s="278"/>
      <c r="G137" s="278"/>
      <c r="H137" s="278"/>
      <c r="I137" s="85"/>
      <c r="J137" s="279"/>
      <c r="K137" s="279"/>
      <c r="L137" s="279"/>
      <c r="M137" s="279"/>
      <c r="N137" s="281">
        <v>15</v>
      </c>
      <c r="O137" s="281"/>
      <c r="P137" s="45"/>
      <c r="Q137" s="181">
        <f t="shared" si="22"/>
        <v>0</v>
      </c>
      <c r="R137" s="183"/>
      <c r="S137" s="45"/>
      <c r="T137" s="67">
        <f t="shared" si="23"/>
        <v>0</v>
      </c>
    </row>
    <row r="138" spans="1:20" ht="18" customHeight="1" x14ac:dyDescent="0.2">
      <c r="A138" s="84">
        <v>4</v>
      </c>
      <c r="B138" s="278"/>
      <c r="C138" s="278"/>
      <c r="D138" s="278"/>
      <c r="E138" s="278"/>
      <c r="F138" s="278"/>
      <c r="G138" s="278"/>
      <c r="H138" s="278"/>
      <c r="I138" s="85"/>
      <c r="J138" s="279"/>
      <c r="K138" s="279"/>
      <c r="L138" s="279"/>
      <c r="M138" s="279"/>
      <c r="N138" s="281">
        <v>15</v>
      </c>
      <c r="O138" s="281"/>
      <c r="P138" s="45"/>
      <c r="Q138" s="181">
        <f t="shared" si="22"/>
        <v>0</v>
      </c>
      <c r="R138" s="183"/>
      <c r="S138" s="45"/>
      <c r="T138" s="67">
        <f t="shared" si="23"/>
        <v>0</v>
      </c>
    </row>
    <row r="139" spans="1:20" ht="9.75" customHeight="1" x14ac:dyDescent="0.2">
      <c r="A139" s="63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45"/>
      <c r="P139" s="45"/>
      <c r="Q139" s="45"/>
      <c r="R139" s="45"/>
      <c r="S139" s="45"/>
      <c r="T139" s="45"/>
    </row>
    <row r="140" spans="1:20" s="92" customFormat="1" ht="18" customHeight="1" x14ac:dyDescent="0.2">
      <c r="A140" s="86" t="s">
        <v>94</v>
      </c>
      <c r="B140" s="90" t="s">
        <v>210</v>
      </c>
      <c r="C140" s="80">
        <v>4000</v>
      </c>
      <c r="D140" s="80"/>
      <c r="E140" s="288"/>
      <c r="F140" s="288"/>
      <c r="G140" s="288"/>
      <c r="H140" s="289"/>
      <c r="I140" s="79">
        <f>SUM(I141:I144)</f>
        <v>0</v>
      </c>
      <c r="J140" s="80"/>
      <c r="K140" s="81"/>
      <c r="L140" s="276">
        <f>SUM(L141:M144)</f>
        <v>0</v>
      </c>
      <c r="M140" s="276"/>
      <c r="N140" s="277"/>
      <c r="O140" s="277"/>
      <c r="P140" s="82"/>
      <c r="Q140" s="277">
        <f>SUM(Q141:R144)</f>
        <v>0</v>
      </c>
      <c r="R140" s="277"/>
      <c r="S140" s="82"/>
      <c r="T140" s="87">
        <f>SUM(T141:T144)</f>
        <v>0</v>
      </c>
    </row>
    <row r="141" spans="1:20" ht="18" customHeight="1" x14ac:dyDescent="0.2">
      <c r="A141" s="84">
        <v>1</v>
      </c>
      <c r="B141" s="278"/>
      <c r="C141" s="278"/>
      <c r="D141" s="278"/>
      <c r="E141" s="278"/>
      <c r="F141" s="278"/>
      <c r="G141" s="278"/>
      <c r="H141" s="278"/>
      <c r="I141" s="85"/>
      <c r="J141" s="279"/>
      <c r="K141" s="279"/>
      <c r="L141" s="279"/>
      <c r="M141" s="279"/>
      <c r="N141" s="281">
        <v>117</v>
      </c>
      <c r="O141" s="281"/>
      <c r="P141" s="45"/>
      <c r="Q141" s="181">
        <f>IF(J141&gt;C140,J141-C$116,0)</f>
        <v>0</v>
      </c>
      <c r="R141" s="183"/>
      <c r="S141" s="45"/>
      <c r="T141" s="67">
        <f>(T$12*N141+Q141*7)*L141/12</f>
        <v>0</v>
      </c>
    </row>
    <row r="142" spans="1:20" ht="18" customHeight="1" x14ac:dyDescent="0.2">
      <c r="A142" s="84">
        <v>2</v>
      </c>
      <c r="B142" s="278"/>
      <c r="C142" s="278"/>
      <c r="D142" s="278"/>
      <c r="E142" s="278"/>
      <c r="F142" s="278"/>
      <c r="G142" s="278"/>
      <c r="H142" s="278"/>
      <c r="I142" s="85"/>
      <c r="J142" s="279"/>
      <c r="K142" s="279"/>
      <c r="L142" s="279"/>
      <c r="M142" s="279"/>
      <c r="N142" s="281">
        <v>117</v>
      </c>
      <c r="O142" s="281"/>
      <c r="P142" s="45"/>
      <c r="Q142" s="181">
        <f t="shared" ref="Q142:Q144" si="24">IF(J142&gt;C141,J142-C$116,0)</f>
        <v>0</v>
      </c>
      <c r="R142" s="183"/>
      <c r="S142" s="45"/>
      <c r="T142" s="67">
        <f t="shared" ref="T142:T144" si="25">T$12*N142*L142/12</f>
        <v>0</v>
      </c>
    </row>
    <row r="143" spans="1:20" ht="18" customHeight="1" x14ac:dyDescent="0.2">
      <c r="A143" s="84">
        <v>3</v>
      </c>
      <c r="B143" s="278"/>
      <c r="C143" s="278"/>
      <c r="D143" s="278"/>
      <c r="E143" s="278"/>
      <c r="F143" s="278"/>
      <c r="G143" s="278"/>
      <c r="H143" s="278"/>
      <c r="I143" s="85"/>
      <c r="J143" s="279"/>
      <c r="K143" s="279"/>
      <c r="L143" s="279"/>
      <c r="M143" s="279"/>
      <c r="N143" s="281">
        <v>117</v>
      </c>
      <c r="O143" s="281"/>
      <c r="P143" s="45"/>
      <c r="Q143" s="181">
        <f t="shared" si="24"/>
        <v>0</v>
      </c>
      <c r="R143" s="183"/>
      <c r="S143" s="45"/>
      <c r="T143" s="67">
        <f t="shared" si="25"/>
        <v>0</v>
      </c>
    </row>
    <row r="144" spans="1:20" ht="18" customHeight="1" x14ac:dyDescent="0.2">
      <c r="A144" s="84">
        <v>4</v>
      </c>
      <c r="B144" s="278"/>
      <c r="C144" s="278"/>
      <c r="D144" s="278"/>
      <c r="E144" s="278"/>
      <c r="F144" s="278"/>
      <c r="G144" s="278"/>
      <c r="H144" s="278"/>
      <c r="I144" s="85"/>
      <c r="J144" s="279"/>
      <c r="K144" s="279"/>
      <c r="L144" s="279"/>
      <c r="M144" s="279"/>
      <c r="N144" s="281">
        <v>117</v>
      </c>
      <c r="O144" s="281"/>
      <c r="P144" s="45"/>
      <c r="Q144" s="181">
        <f t="shared" si="24"/>
        <v>0</v>
      </c>
      <c r="R144" s="183"/>
      <c r="S144" s="45"/>
      <c r="T144" s="67">
        <f t="shared" si="25"/>
        <v>0</v>
      </c>
    </row>
    <row r="145" spans="1:20" s="74" customFormat="1" ht="24.75" customHeight="1" x14ac:dyDescent="0.2">
      <c r="A145" s="290" t="s">
        <v>144</v>
      </c>
      <c r="B145" s="144"/>
      <c r="C145" s="144"/>
      <c r="D145" s="144"/>
      <c r="E145" s="144"/>
      <c r="F145" s="144"/>
      <c r="G145" s="144"/>
      <c r="H145" s="292"/>
      <c r="I145" s="144"/>
      <c r="J145" s="144"/>
      <c r="K145" s="144"/>
      <c r="L145" s="302"/>
      <c r="M145" s="144"/>
      <c r="N145" s="144"/>
      <c r="O145" s="144"/>
      <c r="P145" s="144"/>
      <c r="Q145" s="144"/>
      <c r="R145" s="144"/>
      <c r="S145" s="144"/>
      <c r="T145" s="291"/>
    </row>
    <row r="146" spans="1:20" s="92" customFormat="1" ht="18" customHeight="1" x14ac:dyDescent="0.2">
      <c r="A146" s="86" t="s">
        <v>95</v>
      </c>
      <c r="B146" s="90" t="s">
        <v>210</v>
      </c>
      <c r="C146" s="80">
        <v>3000</v>
      </c>
      <c r="D146" s="80" t="s">
        <v>209</v>
      </c>
      <c r="E146" s="288">
        <v>3200</v>
      </c>
      <c r="F146" s="288"/>
      <c r="G146" s="288"/>
      <c r="H146" s="289"/>
      <c r="I146" s="79">
        <f>SUM(I147:I150)</f>
        <v>0</v>
      </c>
      <c r="J146" s="80"/>
      <c r="K146" s="81"/>
      <c r="L146" s="276">
        <f>SUM(L147:M150)</f>
        <v>0</v>
      </c>
      <c r="M146" s="276"/>
      <c r="N146" s="277"/>
      <c r="O146" s="277"/>
      <c r="P146" s="82"/>
      <c r="Q146" s="277">
        <f>SUM(Q147:R150)</f>
        <v>0</v>
      </c>
      <c r="R146" s="277"/>
      <c r="S146" s="82"/>
      <c r="T146" s="87">
        <f>SUM(T147:T150)</f>
        <v>0</v>
      </c>
    </row>
    <row r="147" spans="1:20" ht="18" customHeight="1" x14ac:dyDescent="0.2">
      <c r="A147" s="84">
        <v>1</v>
      </c>
      <c r="B147" s="278"/>
      <c r="C147" s="278"/>
      <c r="D147" s="278"/>
      <c r="E147" s="278"/>
      <c r="F147" s="278"/>
      <c r="G147" s="278"/>
      <c r="H147" s="278"/>
      <c r="I147" s="85"/>
      <c r="J147" s="279"/>
      <c r="K147" s="279"/>
      <c r="L147" s="279"/>
      <c r="M147" s="279"/>
      <c r="N147" s="281">
        <v>35</v>
      </c>
      <c r="O147" s="281"/>
      <c r="P147" s="45"/>
      <c r="Q147" s="181">
        <f>IF(J147&gt;C146,J147-C$116,0)</f>
        <v>0</v>
      </c>
      <c r="R147" s="183"/>
      <c r="S147" s="45"/>
      <c r="T147" s="67">
        <f>(T$12*N147+Q147*7)*L147/12</f>
        <v>0</v>
      </c>
    </row>
    <row r="148" spans="1:20" ht="18" customHeight="1" x14ac:dyDescent="0.2">
      <c r="A148" s="84">
        <v>2</v>
      </c>
      <c r="B148" s="278"/>
      <c r="C148" s="278"/>
      <c r="D148" s="278"/>
      <c r="E148" s="278"/>
      <c r="F148" s="278"/>
      <c r="G148" s="278"/>
      <c r="H148" s="278"/>
      <c r="I148" s="85"/>
      <c r="J148" s="279"/>
      <c r="K148" s="279"/>
      <c r="L148" s="279"/>
      <c r="M148" s="279"/>
      <c r="N148" s="281">
        <v>35</v>
      </c>
      <c r="O148" s="281"/>
      <c r="P148" s="45"/>
      <c r="Q148" s="181">
        <f t="shared" ref="Q148:Q150" si="26">IF(J148&gt;C147,J148-C$116,0)</f>
        <v>0</v>
      </c>
      <c r="R148" s="183"/>
      <c r="S148" s="45"/>
      <c r="T148" s="67">
        <f t="shared" ref="T148:T150" si="27">T$12*N148*L148/12</f>
        <v>0</v>
      </c>
    </row>
    <row r="149" spans="1:20" ht="18" customHeight="1" x14ac:dyDescent="0.2">
      <c r="A149" s="84">
        <v>3</v>
      </c>
      <c r="B149" s="278"/>
      <c r="C149" s="278"/>
      <c r="D149" s="278"/>
      <c r="E149" s="278"/>
      <c r="F149" s="278"/>
      <c r="G149" s="278"/>
      <c r="H149" s="278"/>
      <c r="I149" s="85"/>
      <c r="J149" s="279"/>
      <c r="K149" s="279"/>
      <c r="L149" s="279"/>
      <c r="M149" s="279"/>
      <c r="N149" s="281">
        <v>35</v>
      </c>
      <c r="O149" s="281"/>
      <c r="P149" s="45"/>
      <c r="Q149" s="181">
        <f t="shared" si="26"/>
        <v>0</v>
      </c>
      <c r="R149" s="183"/>
      <c r="S149" s="45"/>
      <c r="T149" s="67">
        <f t="shared" si="27"/>
        <v>0</v>
      </c>
    </row>
    <row r="150" spans="1:20" ht="18" customHeight="1" x14ac:dyDescent="0.2">
      <c r="A150" s="84">
        <v>4</v>
      </c>
      <c r="B150" s="278"/>
      <c r="C150" s="278"/>
      <c r="D150" s="278"/>
      <c r="E150" s="278"/>
      <c r="F150" s="278"/>
      <c r="G150" s="278"/>
      <c r="H150" s="278"/>
      <c r="I150" s="85"/>
      <c r="J150" s="279"/>
      <c r="K150" s="279"/>
      <c r="L150" s="279"/>
      <c r="M150" s="279"/>
      <c r="N150" s="281">
        <v>35</v>
      </c>
      <c r="O150" s="281"/>
      <c r="P150" s="45"/>
      <c r="Q150" s="181">
        <f t="shared" si="26"/>
        <v>0</v>
      </c>
      <c r="R150" s="183"/>
      <c r="S150" s="45"/>
      <c r="T150" s="67">
        <f t="shared" si="27"/>
        <v>0</v>
      </c>
    </row>
    <row r="151" spans="1:20" ht="9.75" customHeight="1" x14ac:dyDescent="0.2">
      <c r="A151" s="63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45"/>
      <c r="P151" s="45"/>
      <c r="Q151" s="45"/>
      <c r="R151" s="45"/>
      <c r="S151" s="45"/>
      <c r="T151" s="45"/>
    </row>
    <row r="152" spans="1:20" s="92" customFormat="1" ht="18" customHeight="1" x14ac:dyDescent="0.2">
      <c r="A152" s="86" t="s">
        <v>96</v>
      </c>
      <c r="B152" s="90" t="s">
        <v>210</v>
      </c>
      <c r="C152" s="80">
        <v>3200</v>
      </c>
      <c r="D152" s="80" t="s">
        <v>209</v>
      </c>
      <c r="E152" s="288">
        <v>3500</v>
      </c>
      <c r="F152" s="288"/>
      <c r="G152" s="288"/>
      <c r="H152" s="289"/>
      <c r="I152" s="79">
        <f>SUM(I153:I156)</f>
        <v>0</v>
      </c>
      <c r="J152" s="80"/>
      <c r="K152" s="81"/>
      <c r="L152" s="276">
        <f>SUM(L153:M156)</f>
        <v>0</v>
      </c>
      <c r="M152" s="276"/>
      <c r="N152" s="277"/>
      <c r="O152" s="277"/>
      <c r="P152" s="82"/>
      <c r="Q152" s="277">
        <f>SUM(Q153:R156)</f>
        <v>0</v>
      </c>
      <c r="R152" s="277"/>
      <c r="S152" s="82"/>
      <c r="T152" s="87">
        <f>SUM(T153:T156)</f>
        <v>0</v>
      </c>
    </row>
    <row r="153" spans="1:20" ht="18" customHeight="1" x14ac:dyDescent="0.2">
      <c r="A153" s="84">
        <v>1</v>
      </c>
      <c r="B153" s="278"/>
      <c r="C153" s="278"/>
      <c r="D153" s="278"/>
      <c r="E153" s="278"/>
      <c r="F153" s="278"/>
      <c r="G153" s="278"/>
      <c r="H153" s="278"/>
      <c r="I153" s="85"/>
      <c r="J153" s="279"/>
      <c r="K153" s="279"/>
      <c r="L153" s="279"/>
      <c r="M153" s="279"/>
      <c r="N153" s="281">
        <v>46</v>
      </c>
      <c r="O153" s="281"/>
      <c r="P153" s="45"/>
      <c r="Q153" s="181">
        <f>IF(J153&gt;C152,J153-C$116,0)</f>
        <v>0</v>
      </c>
      <c r="R153" s="183"/>
      <c r="S153" s="45"/>
      <c r="T153" s="67">
        <f>(T$12*N153+Q153*7)*L153/12</f>
        <v>0</v>
      </c>
    </row>
    <row r="154" spans="1:20" ht="18" customHeight="1" x14ac:dyDescent="0.2">
      <c r="A154" s="84">
        <v>2</v>
      </c>
      <c r="B154" s="278"/>
      <c r="C154" s="278"/>
      <c r="D154" s="278"/>
      <c r="E154" s="278"/>
      <c r="F154" s="278"/>
      <c r="G154" s="278"/>
      <c r="H154" s="278"/>
      <c r="I154" s="85"/>
      <c r="J154" s="279"/>
      <c r="K154" s="279"/>
      <c r="L154" s="279"/>
      <c r="M154" s="279"/>
      <c r="N154" s="281">
        <v>46</v>
      </c>
      <c r="O154" s="281"/>
      <c r="P154" s="45"/>
      <c r="Q154" s="181">
        <f t="shared" ref="Q154:Q156" si="28">IF(J154&gt;C153,J154-C$116,0)</f>
        <v>0</v>
      </c>
      <c r="R154" s="183"/>
      <c r="S154" s="45"/>
      <c r="T154" s="67">
        <f t="shared" ref="T154:T156" si="29">T$12*N154*L154/12</f>
        <v>0</v>
      </c>
    </row>
    <row r="155" spans="1:20" ht="18" customHeight="1" x14ac:dyDescent="0.2">
      <c r="A155" s="84">
        <v>3</v>
      </c>
      <c r="B155" s="278"/>
      <c r="C155" s="278"/>
      <c r="D155" s="278"/>
      <c r="E155" s="278"/>
      <c r="F155" s="278"/>
      <c r="G155" s="278"/>
      <c r="H155" s="278"/>
      <c r="I155" s="85"/>
      <c r="J155" s="279"/>
      <c r="K155" s="279"/>
      <c r="L155" s="279"/>
      <c r="M155" s="279"/>
      <c r="N155" s="281">
        <v>46</v>
      </c>
      <c r="O155" s="281"/>
      <c r="P155" s="45"/>
      <c r="Q155" s="181">
        <f t="shared" si="28"/>
        <v>0</v>
      </c>
      <c r="R155" s="183"/>
      <c r="S155" s="45"/>
      <c r="T155" s="67">
        <f t="shared" si="29"/>
        <v>0</v>
      </c>
    </row>
    <row r="156" spans="1:20" ht="18" customHeight="1" x14ac:dyDescent="0.2">
      <c r="A156" s="84">
        <v>4</v>
      </c>
      <c r="B156" s="278"/>
      <c r="C156" s="278"/>
      <c r="D156" s="278"/>
      <c r="E156" s="278"/>
      <c r="F156" s="278"/>
      <c r="G156" s="278"/>
      <c r="H156" s="278"/>
      <c r="I156" s="85"/>
      <c r="J156" s="279"/>
      <c r="K156" s="279"/>
      <c r="L156" s="279"/>
      <c r="M156" s="279"/>
      <c r="N156" s="281">
        <v>46</v>
      </c>
      <c r="O156" s="281"/>
      <c r="P156" s="45"/>
      <c r="Q156" s="181">
        <f t="shared" si="28"/>
        <v>0</v>
      </c>
      <c r="R156" s="183"/>
      <c r="S156" s="45"/>
      <c r="T156" s="67">
        <f t="shared" si="29"/>
        <v>0</v>
      </c>
    </row>
    <row r="157" spans="1:20" ht="9.75" customHeight="1" x14ac:dyDescent="0.2">
      <c r="A157" s="63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45"/>
      <c r="P157" s="45"/>
      <c r="Q157" s="45"/>
      <c r="R157" s="45"/>
      <c r="S157" s="45"/>
      <c r="T157" s="45"/>
    </row>
    <row r="158" spans="1:20" s="92" customFormat="1" ht="18" customHeight="1" x14ac:dyDescent="0.2">
      <c r="A158" s="86" t="s">
        <v>97</v>
      </c>
      <c r="B158" s="90" t="s">
        <v>210</v>
      </c>
      <c r="C158" s="80">
        <v>3500</v>
      </c>
      <c r="D158" s="80" t="s">
        <v>209</v>
      </c>
      <c r="E158" s="288">
        <v>4000</v>
      </c>
      <c r="F158" s="288"/>
      <c r="G158" s="288"/>
      <c r="H158" s="289"/>
      <c r="I158" s="79">
        <f>SUM(I159:I162)</f>
        <v>0</v>
      </c>
      <c r="J158" s="80"/>
      <c r="K158" s="81"/>
      <c r="L158" s="276">
        <f>SUM(L159:M162)</f>
        <v>0</v>
      </c>
      <c r="M158" s="276"/>
      <c r="N158" s="277"/>
      <c r="O158" s="277"/>
      <c r="P158" s="82"/>
      <c r="Q158" s="277">
        <f>SUM(Q159:R162)</f>
        <v>0</v>
      </c>
      <c r="R158" s="277"/>
      <c r="S158" s="82"/>
      <c r="T158" s="87">
        <f>SUM(T159:T162)</f>
        <v>0</v>
      </c>
    </row>
    <row r="159" spans="1:20" ht="18" customHeight="1" x14ac:dyDescent="0.2">
      <c r="A159" s="84">
        <v>1</v>
      </c>
      <c r="B159" s="278"/>
      <c r="C159" s="278"/>
      <c r="D159" s="278"/>
      <c r="E159" s="278"/>
      <c r="F159" s="278"/>
      <c r="G159" s="278"/>
      <c r="H159" s="278"/>
      <c r="I159" s="85"/>
      <c r="J159" s="279"/>
      <c r="K159" s="279"/>
      <c r="L159" s="279"/>
      <c r="M159" s="279"/>
      <c r="N159" s="281">
        <v>66</v>
      </c>
      <c r="O159" s="281"/>
      <c r="P159" s="45"/>
      <c r="Q159" s="181">
        <f>IF(J159&gt;C158,J159-C$116,0)</f>
        <v>0</v>
      </c>
      <c r="R159" s="183"/>
      <c r="S159" s="45"/>
      <c r="T159" s="67">
        <f>(T$12*N159+Q159*7)*L159/12</f>
        <v>0</v>
      </c>
    </row>
    <row r="160" spans="1:20" ht="18" customHeight="1" x14ac:dyDescent="0.2">
      <c r="A160" s="84">
        <v>2</v>
      </c>
      <c r="B160" s="278"/>
      <c r="C160" s="278"/>
      <c r="D160" s="278"/>
      <c r="E160" s="278"/>
      <c r="F160" s="278"/>
      <c r="G160" s="278"/>
      <c r="H160" s="278"/>
      <c r="I160" s="85"/>
      <c r="J160" s="279"/>
      <c r="K160" s="279"/>
      <c r="L160" s="279"/>
      <c r="M160" s="279"/>
      <c r="N160" s="281">
        <v>66</v>
      </c>
      <c r="O160" s="281"/>
      <c r="P160" s="45"/>
      <c r="Q160" s="181">
        <f t="shared" ref="Q160:Q162" si="30">IF(J160&gt;C159,J160-C$116,0)</f>
        <v>0</v>
      </c>
      <c r="R160" s="183"/>
      <c r="S160" s="45"/>
      <c r="T160" s="67">
        <f t="shared" ref="T160:T162" si="31">T$12*N160*L160/12</f>
        <v>0</v>
      </c>
    </row>
    <row r="161" spans="1:20" ht="18" customHeight="1" x14ac:dyDescent="0.2">
      <c r="A161" s="84">
        <v>3</v>
      </c>
      <c r="B161" s="278"/>
      <c r="C161" s="278"/>
      <c r="D161" s="278"/>
      <c r="E161" s="278"/>
      <c r="F161" s="278"/>
      <c r="G161" s="278"/>
      <c r="H161" s="278"/>
      <c r="I161" s="85"/>
      <c r="J161" s="279"/>
      <c r="K161" s="279"/>
      <c r="L161" s="279"/>
      <c r="M161" s="279"/>
      <c r="N161" s="281">
        <v>66</v>
      </c>
      <c r="O161" s="281"/>
      <c r="P161" s="45"/>
      <c r="Q161" s="181">
        <f t="shared" si="30"/>
        <v>0</v>
      </c>
      <c r="R161" s="183"/>
      <c r="S161" s="45"/>
      <c r="T161" s="67">
        <f t="shared" si="31"/>
        <v>0</v>
      </c>
    </row>
    <row r="162" spans="1:20" ht="18" customHeight="1" x14ac:dyDescent="0.2">
      <c r="A162" s="84">
        <v>4</v>
      </c>
      <c r="B162" s="278"/>
      <c r="C162" s="278"/>
      <c r="D162" s="278"/>
      <c r="E162" s="278"/>
      <c r="F162" s="278"/>
      <c r="G162" s="278"/>
      <c r="H162" s="278"/>
      <c r="I162" s="85"/>
      <c r="J162" s="279"/>
      <c r="K162" s="279"/>
      <c r="L162" s="279"/>
      <c r="M162" s="279"/>
      <c r="N162" s="281">
        <v>66</v>
      </c>
      <c r="O162" s="281"/>
      <c r="P162" s="45"/>
      <c r="Q162" s="181">
        <f t="shared" si="30"/>
        <v>0</v>
      </c>
      <c r="R162" s="183"/>
      <c r="S162" s="45"/>
      <c r="T162" s="67">
        <f t="shared" si="31"/>
        <v>0</v>
      </c>
    </row>
    <row r="163" spans="1:20" ht="9.75" customHeight="1" x14ac:dyDescent="0.2">
      <c r="A163" s="63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45"/>
      <c r="P163" s="45"/>
      <c r="Q163" s="45"/>
      <c r="R163" s="45"/>
      <c r="S163" s="45"/>
      <c r="T163" s="45"/>
    </row>
    <row r="164" spans="1:20" s="92" customFormat="1" ht="18" customHeight="1" x14ac:dyDescent="0.2">
      <c r="A164" s="86" t="s">
        <v>98</v>
      </c>
      <c r="B164" s="90" t="s">
        <v>210</v>
      </c>
      <c r="C164" s="80">
        <v>4000</v>
      </c>
      <c r="D164" s="80" t="s">
        <v>209</v>
      </c>
      <c r="E164" s="288">
        <v>5000</v>
      </c>
      <c r="F164" s="288"/>
      <c r="G164" s="288"/>
      <c r="H164" s="289"/>
      <c r="I164" s="79">
        <f>SUM(I165:I168)</f>
        <v>0</v>
      </c>
      <c r="J164" s="80"/>
      <c r="K164" s="81"/>
      <c r="L164" s="276">
        <f>SUM(L165:M168)</f>
        <v>0</v>
      </c>
      <c r="M164" s="276"/>
      <c r="N164" s="277"/>
      <c r="O164" s="277"/>
      <c r="P164" s="82"/>
      <c r="Q164" s="277">
        <f>SUM(Q165:R168)</f>
        <v>0</v>
      </c>
      <c r="R164" s="277"/>
      <c r="S164" s="82"/>
      <c r="T164" s="87">
        <f>SUM(T165:T168)</f>
        <v>0</v>
      </c>
    </row>
    <row r="165" spans="1:20" ht="18" customHeight="1" x14ac:dyDescent="0.2">
      <c r="A165" s="84">
        <v>1</v>
      </c>
      <c r="B165" s="278"/>
      <c r="C165" s="278"/>
      <c r="D165" s="278"/>
      <c r="E165" s="278"/>
      <c r="F165" s="278"/>
      <c r="G165" s="278"/>
      <c r="H165" s="278"/>
      <c r="I165" s="85"/>
      <c r="J165" s="279"/>
      <c r="K165" s="279"/>
      <c r="L165" s="279"/>
      <c r="M165" s="279"/>
      <c r="N165" s="281">
        <v>130</v>
      </c>
      <c r="O165" s="281"/>
      <c r="P165" s="45"/>
      <c r="Q165" s="181">
        <f>IF(J165&gt;C164,J165-C$116,0)</f>
        <v>0</v>
      </c>
      <c r="R165" s="183"/>
      <c r="S165" s="45"/>
      <c r="T165" s="67">
        <f>(T$12*N165+Q165*7)*L165/12</f>
        <v>0</v>
      </c>
    </row>
    <row r="166" spans="1:20" ht="18" customHeight="1" x14ac:dyDescent="0.2">
      <c r="A166" s="84">
        <v>2</v>
      </c>
      <c r="B166" s="278"/>
      <c r="C166" s="278"/>
      <c r="D166" s="278"/>
      <c r="E166" s="278"/>
      <c r="F166" s="278"/>
      <c r="G166" s="278"/>
      <c r="H166" s="278"/>
      <c r="I166" s="85"/>
      <c r="J166" s="279"/>
      <c r="K166" s="279"/>
      <c r="L166" s="279"/>
      <c r="M166" s="279"/>
      <c r="N166" s="281">
        <v>130</v>
      </c>
      <c r="O166" s="281"/>
      <c r="P166" s="45"/>
      <c r="Q166" s="181">
        <f t="shared" ref="Q166:Q168" si="32">IF(J166&gt;C165,J166-C$116,0)</f>
        <v>0</v>
      </c>
      <c r="R166" s="183"/>
      <c r="S166" s="45"/>
      <c r="T166" s="67">
        <f t="shared" ref="T166:T168" si="33">T$12*N166*L166/12</f>
        <v>0</v>
      </c>
    </row>
    <row r="167" spans="1:20" ht="18" customHeight="1" x14ac:dyDescent="0.2">
      <c r="A167" s="84">
        <v>3</v>
      </c>
      <c r="B167" s="278"/>
      <c r="C167" s="278"/>
      <c r="D167" s="278"/>
      <c r="E167" s="278"/>
      <c r="F167" s="278"/>
      <c r="G167" s="278"/>
      <c r="H167" s="278"/>
      <c r="I167" s="85"/>
      <c r="J167" s="279"/>
      <c r="K167" s="279"/>
      <c r="L167" s="279"/>
      <c r="M167" s="279"/>
      <c r="N167" s="281">
        <v>130</v>
      </c>
      <c r="O167" s="281"/>
      <c r="P167" s="45"/>
      <c r="Q167" s="181">
        <f t="shared" si="32"/>
        <v>0</v>
      </c>
      <c r="R167" s="183"/>
      <c r="S167" s="45"/>
      <c r="T167" s="67">
        <f t="shared" si="33"/>
        <v>0</v>
      </c>
    </row>
    <row r="168" spans="1:20" ht="18" customHeight="1" x14ac:dyDescent="0.2">
      <c r="A168" s="84">
        <v>4</v>
      </c>
      <c r="B168" s="278"/>
      <c r="C168" s="278"/>
      <c r="D168" s="278"/>
      <c r="E168" s="278"/>
      <c r="F168" s="278"/>
      <c r="G168" s="278"/>
      <c r="H168" s="278"/>
      <c r="I168" s="85"/>
      <c r="J168" s="279"/>
      <c r="K168" s="279"/>
      <c r="L168" s="279"/>
      <c r="M168" s="279"/>
      <c r="N168" s="281">
        <v>130</v>
      </c>
      <c r="O168" s="281"/>
      <c r="P168" s="45"/>
      <c r="Q168" s="181">
        <f t="shared" si="32"/>
        <v>0</v>
      </c>
      <c r="R168" s="183"/>
      <c r="S168" s="45"/>
      <c r="T168" s="67">
        <f t="shared" si="33"/>
        <v>0</v>
      </c>
    </row>
    <row r="169" spans="1:20" ht="9.75" customHeight="1" x14ac:dyDescent="0.2">
      <c r="A169" s="63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45"/>
      <c r="P169" s="45"/>
      <c r="Q169" s="45"/>
      <c r="R169" s="45"/>
      <c r="S169" s="45"/>
      <c r="T169" s="45"/>
    </row>
    <row r="170" spans="1:20" s="92" customFormat="1" ht="18" customHeight="1" x14ac:dyDescent="0.2">
      <c r="A170" s="88" t="s">
        <v>99</v>
      </c>
      <c r="B170" s="90" t="s">
        <v>210</v>
      </c>
      <c r="C170" s="80">
        <v>5000</v>
      </c>
      <c r="D170" s="80"/>
      <c r="E170" s="288"/>
      <c r="F170" s="288"/>
      <c r="G170" s="288"/>
      <c r="H170" s="289"/>
      <c r="I170" s="79">
        <f>SUM(I171:I174)</f>
        <v>0</v>
      </c>
      <c r="J170" s="80"/>
      <c r="K170" s="81"/>
      <c r="L170" s="276">
        <f>SUM(L171:M174)</f>
        <v>0</v>
      </c>
      <c r="M170" s="276"/>
      <c r="N170" s="277"/>
      <c r="O170" s="277"/>
      <c r="P170" s="82"/>
      <c r="Q170" s="277">
        <f>SUM(Q171:R174)</f>
        <v>0</v>
      </c>
      <c r="R170" s="277"/>
      <c r="S170" s="82"/>
      <c r="T170" s="87">
        <f>SUM(T171:T174)</f>
        <v>0</v>
      </c>
    </row>
    <row r="171" spans="1:20" ht="18" customHeight="1" x14ac:dyDescent="0.2">
      <c r="A171" s="84">
        <v>1</v>
      </c>
      <c r="B171" s="278"/>
      <c r="C171" s="278"/>
      <c r="D171" s="278"/>
      <c r="E171" s="278"/>
      <c r="F171" s="278"/>
      <c r="G171" s="278"/>
      <c r="H171" s="278"/>
      <c r="I171" s="85"/>
      <c r="J171" s="279"/>
      <c r="K171" s="279"/>
      <c r="L171" s="279"/>
      <c r="M171" s="279"/>
      <c r="N171" s="281">
        <v>200</v>
      </c>
      <c r="O171" s="281"/>
      <c r="P171" s="45"/>
      <c r="Q171" s="181">
        <f>IF(J171&gt;C170,J171-C$116,0)</f>
        <v>0</v>
      </c>
      <c r="R171" s="183"/>
      <c r="S171" s="45"/>
      <c r="T171" s="67">
        <f>(T$12*N171+Q171*7)*L171/12</f>
        <v>0</v>
      </c>
    </row>
    <row r="172" spans="1:20" ht="18" customHeight="1" x14ac:dyDescent="0.2">
      <c r="A172" s="84">
        <v>2</v>
      </c>
      <c r="B172" s="278"/>
      <c r="C172" s="278"/>
      <c r="D172" s="278"/>
      <c r="E172" s="278"/>
      <c r="F172" s="278"/>
      <c r="G172" s="278"/>
      <c r="H172" s="278"/>
      <c r="I172" s="85"/>
      <c r="J172" s="279"/>
      <c r="K172" s="279"/>
      <c r="L172" s="279"/>
      <c r="M172" s="279"/>
      <c r="N172" s="281">
        <v>200</v>
      </c>
      <c r="O172" s="281"/>
      <c r="P172" s="45"/>
      <c r="Q172" s="181">
        <f t="shared" ref="Q172:Q174" si="34">IF(J172&gt;C171,J172-C$116,0)</f>
        <v>0</v>
      </c>
      <c r="R172" s="183"/>
      <c r="S172" s="45"/>
      <c r="T172" s="67">
        <f t="shared" ref="T172:T174" si="35">T$12*N172*L172/12</f>
        <v>0</v>
      </c>
    </row>
    <row r="173" spans="1:20" ht="18" customHeight="1" x14ac:dyDescent="0.2">
      <c r="A173" s="84">
        <v>3</v>
      </c>
      <c r="B173" s="278"/>
      <c r="C173" s="278"/>
      <c r="D173" s="278"/>
      <c r="E173" s="278"/>
      <c r="F173" s="278"/>
      <c r="G173" s="278"/>
      <c r="H173" s="278"/>
      <c r="I173" s="85"/>
      <c r="J173" s="279"/>
      <c r="K173" s="279"/>
      <c r="L173" s="279"/>
      <c r="M173" s="279"/>
      <c r="N173" s="281">
        <v>200</v>
      </c>
      <c r="O173" s="281"/>
      <c r="P173" s="45"/>
      <c r="Q173" s="181">
        <f t="shared" si="34"/>
        <v>0</v>
      </c>
      <c r="R173" s="183"/>
      <c r="S173" s="45"/>
      <c r="T173" s="67">
        <f t="shared" si="35"/>
        <v>0</v>
      </c>
    </row>
    <row r="174" spans="1:20" ht="18" customHeight="1" x14ac:dyDescent="0.2">
      <c r="A174" s="84">
        <v>4</v>
      </c>
      <c r="B174" s="278"/>
      <c r="C174" s="278"/>
      <c r="D174" s="278"/>
      <c r="E174" s="278"/>
      <c r="F174" s="278"/>
      <c r="G174" s="278"/>
      <c r="H174" s="278"/>
      <c r="I174" s="85"/>
      <c r="J174" s="279"/>
      <c r="K174" s="279"/>
      <c r="L174" s="279"/>
      <c r="M174" s="279"/>
      <c r="N174" s="281">
        <v>200</v>
      </c>
      <c r="O174" s="281"/>
      <c r="P174" s="45"/>
      <c r="Q174" s="181">
        <f t="shared" si="34"/>
        <v>0</v>
      </c>
      <c r="R174" s="183"/>
      <c r="S174" s="45"/>
      <c r="T174" s="67">
        <f t="shared" si="35"/>
        <v>0</v>
      </c>
    </row>
    <row r="175" spans="1:20" s="74" customFormat="1" ht="24.75" customHeight="1" x14ac:dyDescent="0.2">
      <c r="A175" s="290" t="s">
        <v>150</v>
      </c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291"/>
    </row>
    <row r="176" spans="1:20" s="92" customFormat="1" ht="18" customHeight="1" x14ac:dyDescent="0.2">
      <c r="A176" s="78" t="s">
        <v>100</v>
      </c>
      <c r="B176" s="285" t="s">
        <v>151</v>
      </c>
      <c r="C176" s="286"/>
      <c r="D176" s="286"/>
      <c r="E176" s="286"/>
      <c r="F176" s="286"/>
      <c r="G176" s="287"/>
      <c r="H176" s="91"/>
      <c r="I176" s="79">
        <f>SUM(I177:I180)</f>
        <v>0</v>
      </c>
      <c r="J176" s="80"/>
      <c r="K176" s="81"/>
      <c r="L176" s="276">
        <f>SUM(L177:M180)</f>
        <v>0</v>
      </c>
      <c r="M176" s="276"/>
      <c r="N176" s="277"/>
      <c r="O176" s="277"/>
      <c r="P176" s="82"/>
      <c r="Q176" s="277">
        <f>SUM(Q177:R180)</f>
        <v>0</v>
      </c>
      <c r="R176" s="277"/>
      <c r="S176" s="82"/>
      <c r="T176" s="87">
        <f>SUM(T177:T180)</f>
        <v>0</v>
      </c>
    </row>
    <row r="177" spans="1:20" ht="18" customHeight="1" x14ac:dyDescent="0.2">
      <c r="A177" s="84">
        <v>1</v>
      </c>
      <c r="B177" s="278"/>
      <c r="C177" s="278"/>
      <c r="D177" s="278"/>
      <c r="E177" s="278"/>
      <c r="F177" s="278"/>
      <c r="G177" s="278"/>
      <c r="H177" s="278"/>
      <c r="I177" s="85"/>
      <c r="J177" s="279"/>
      <c r="K177" s="279"/>
      <c r="L177" s="279"/>
      <c r="M177" s="279"/>
      <c r="N177" s="280">
        <v>0.04</v>
      </c>
      <c r="O177" s="281"/>
      <c r="P177" s="45"/>
      <c r="Q177" s="181"/>
      <c r="R177" s="183"/>
      <c r="S177" s="45"/>
      <c r="T177" s="67">
        <f>(T$12*N177+Q177*7)*L177/12</f>
        <v>0</v>
      </c>
    </row>
    <row r="178" spans="1:20" ht="18" customHeight="1" x14ac:dyDescent="0.2">
      <c r="A178" s="84">
        <v>2</v>
      </c>
      <c r="B178" s="278"/>
      <c r="C178" s="278"/>
      <c r="D178" s="278"/>
      <c r="E178" s="278"/>
      <c r="F178" s="278"/>
      <c r="G178" s="278"/>
      <c r="H178" s="278"/>
      <c r="I178" s="85"/>
      <c r="J178" s="279"/>
      <c r="K178" s="279"/>
      <c r="L178" s="279"/>
      <c r="M178" s="279"/>
      <c r="N178" s="280">
        <v>0.04</v>
      </c>
      <c r="O178" s="281"/>
      <c r="P178" s="45"/>
      <c r="Q178" s="181"/>
      <c r="R178" s="183"/>
      <c r="S178" s="45"/>
      <c r="T178" s="67">
        <f t="shared" ref="T178:T180" si="36">T$12*N178*L178/12</f>
        <v>0</v>
      </c>
    </row>
    <row r="179" spans="1:20" ht="18" customHeight="1" x14ac:dyDescent="0.2">
      <c r="A179" s="84">
        <v>3</v>
      </c>
      <c r="B179" s="278"/>
      <c r="C179" s="278"/>
      <c r="D179" s="278"/>
      <c r="E179" s="278"/>
      <c r="F179" s="278"/>
      <c r="G179" s="278"/>
      <c r="H179" s="278"/>
      <c r="I179" s="85"/>
      <c r="J179" s="279"/>
      <c r="K179" s="279"/>
      <c r="L179" s="279"/>
      <c r="M179" s="279"/>
      <c r="N179" s="280">
        <v>0.04</v>
      </c>
      <c r="O179" s="281"/>
      <c r="P179" s="45"/>
      <c r="Q179" s="181"/>
      <c r="R179" s="183"/>
      <c r="S179" s="45"/>
      <c r="T179" s="67">
        <f t="shared" si="36"/>
        <v>0</v>
      </c>
    </row>
    <row r="180" spans="1:20" ht="18" customHeight="1" x14ac:dyDescent="0.2">
      <c r="A180" s="84">
        <v>4</v>
      </c>
      <c r="B180" s="278"/>
      <c r="C180" s="278"/>
      <c r="D180" s="278"/>
      <c r="E180" s="278"/>
      <c r="F180" s="278"/>
      <c r="G180" s="278"/>
      <c r="H180" s="278"/>
      <c r="I180" s="85"/>
      <c r="J180" s="279"/>
      <c r="K180" s="279"/>
      <c r="L180" s="279"/>
      <c r="M180" s="279"/>
      <c r="N180" s="280">
        <v>0.04</v>
      </c>
      <c r="O180" s="281"/>
      <c r="P180" s="45"/>
      <c r="Q180" s="181"/>
      <c r="R180" s="183"/>
      <c r="S180" s="45"/>
      <c r="T180" s="67">
        <f t="shared" si="36"/>
        <v>0</v>
      </c>
    </row>
    <row r="181" spans="1:20" ht="9.75" customHeight="1" x14ac:dyDescent="0.2">
      <c r="A181" s="63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45"/>
      <c r="P181" s="45"/>
      <c r="Q181" s="45"/>
      <c r="R181" s="45"/>
      <c r="S181" s="45"/>
      <c r="T181" s="45"/>
    </row>
    <row r="182" spans="1:20" s="92" customFormat="1" ht="18" customHeight="1" x14ac:dyDescent="0.2">
      <c r="A182" s="86" t="s">
        <v>101</v>
      </c>
      <c r="B182" s="282" t="s">
        <v>153</v>
      </c>
      <c r="C182" s="283"/>
      <c r="D182" s="283"/>
      <c r="E182" s="283"/>
      <c r="F182" s="283"/>
      <c r="G182" s="284"/>
      <c r="H182" s="91"/>
      <c r="I182" s="79">
        <f>SUM(I183:I186)</f>
        <v>0</v>
      </c>
      <c r="J182" s="80"/>
      <c r="K182" s="81"/>
      <c r="L182" s="276">
        <f>SUM(L183:M186)</f>
        <v>0</v>
      </c>
      <c r="M182" s="276"/>
      <c r="N182" s="277"/>
      <c r="O182" s="277"/>
      <c r="P182" s="82"/>
      <c r="Q182" s="277">
        <f>SUM(Q183:R186)</f>
        <v>0</v>
      </c>
      <c r="R182" s="277"/>
      <c r="S182" s="82"/>
      <c r="T182" s="87">
        <f>SUM(T183:T186)</f>
        <v>0</v>
      </c>
    </row>
    <row r="183" spans="1:20" ht="18" customHeight="1" x14ac:dyDescent="0.2">
      <c r="A183" s="84">
        <v>1</v>
      </c>
      <c r="B183" s="278"/>
      <c r="C183" s="278"/>
      <c r="D183" s="278"/>
      <c r="E183" s="278"/>
      <c r="F183" s="278"/>
      <c r="G183" s="278"/>
      <c r="H183" s="278"/>
      <c r="I183" s="85"/>
      <c r="J183" s="279"/>
      <c r="K183" s="279"/>
      <c r="L183" s="279"/>
      <c r="M183" s="279"/>
      <c r="N183" s="280">
        <f>4%*2</f>
        <v>0.08</v>
      </c>
      <c r="O183" s="281"/>
      <c r="P183" s="45"/>
      <c r="Q183" s="181"/>
      <c r="R183" s="183"/>
      <c r="S183" s="45"/>
      <c r="T183" s="67">
        <f>(T$12*N183+Q183*7)*L183/12</f>
        <v>0</v>
      </c>
    </row>
    <row r="184" spans="1:20" ht="18" customHeight="1" x14ac:dyDescent="0.2">
      <c r="A184" s="84">
        <v>2</v>
      </c>
      <c r="B184" s="278"/>
      <c r="C184" s="278"/>
      <c r="D184" s="278"/>
      <c r="E184" s="278"/>
      <c r="F184" s="278"/>
      <c r="G184" s="278"/>
      <c r="H184" s="278"/>
      <c r="I184" s="85"/>
      <c r="J184" s="279"/>
      <c r="K184" s="279"/>
      <c r="L184" s="279"/>
      <c r="M184" s="279"/>
      <c r="N184" s="280">
        <f t="shared" ref="N184:N186" si="37">4%*2</f>
        <v>0.08</v>
      </c>
      <c r="O184" s="281"/>
      <c r="P184" s="45"/>
      <c r="Q184" s="181"/>
      <c r="R184" s="183"/>
      <c r="S184" s="45"/>
      <c r="T184" s="67">
        <f t="shared" ref="T184:T186" si="38">T$12*N184*L184/12</f>
        <v>0</v>
      </c>
    </row>
    <row r="185" spans="1:20" ht="18" customHeight="1" x14ac:dyDescent="0.2">
      <c r="A185" s="84">
        <v>3</v>
      </c>
      <c r="B185" s="278"/>
      <c r="C185" s="278"/>
      <c r="D185" s="278"/>
      <c r="E185" s="278"/>
      <c r="F185" s="278"/>
      <c r="G185" s="278"/>
      <c r="H185" s="278"/>
      <c r="I185" s="85"/>
      <c r="J185" s="279"/>
      <c r="K185" s="279"/>
      <c r="L185" s="279"/>
      <c r="M185" s="279"/>
      <c r="N185" s="280">
        <f t="shared" si="37"/>
        <v>0.08</v>
      </c>
      <c r="O185" s="281"/>
      <c r="P185" s="45"/>
      <c r="Q185" s="181"/>
      <c r="R185" s="183"/>
      <c r="S185" s="45"/>
      <c r="T185" s="67">
        <f t="shared" si="38"/>
        <v>0</v>
      </c>
    </row>
    <row r="186" spans="1:20" ht="18" customHeight="1" x14ac:dyDescent="0.2">
      <c r="A186" s="84">
        <v>4</v>
      </c>
      <c r="B186" s="278"/>
      <c r="C186" s="278"/>
      <c r="D186" s="278"/>
      <c r="E186" s="278"/>
      <c r="F186" s="278"/>
      <c r="G186" s="278"/>
      <c r="H186" s="278"/>
      <c r="I186" s="85"/>
      <c r="J186" s="279"/>
      <c r="K186" s="279"/>
      <c r="L186" s="279"/>
      <c r="M186" s="279"/>
      <c r="N186" s="280">
        <f t="shared" si="37"/>
        <v>0.08</v>
      </c>
      <c r="O186" s="281"/>
      <c r="P186" s="45"/>
      <c r="Q186" s="181"/>
      <c r="R186" s="183"/>
      <c r="S186" s="45"/>
      <c r="T186" s="67">
        <f t="shared" si="38"/>
        <v>0</v>
      </c>
    </row>
    <row r="187" spans="1:20" ht="9.75" customHeight="1" x14ac:dyDescent="0.2">
      <c r="A187" s="63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45"/>
      <c r="P187" s="45"/>
      <c r="Q187" s="45"/>
      <c r="R187" s="45"/>
      <c r="S187" s="45"/>
      <c r="T187" s="45"/>
    </row>
    <row r="188" spans="1:20" s="92" customFormat="1" ht="18" customHeight="1" x14ac:dyDescent="0.2">
      <c r="A188" s="86" t="s">
        <v>102</v>
      </c>
      <c r="B188" s="282" t="s">
        <v>152</v>
      </c>
      <c r="C188" s="283"/>
      <c r="D188" s="283"/>
      <c r="E188" s="283"/>
      <c r="F188" s="283"/>
      <c r="G188" s="284"/>
      <c r="H188" s="91"/>
      <c r="I188" s="79">
        <f>SUM(I189:I192)</f>
        <v>0</v>
      </c>
      <c r="J188" s="80"/>
      <c r="K188" s="81"/>
      <c r="L188" s="276">
        <f>SUM(L189:M192)</f>
        <v>0</v>
      </c>
      <c r="M188" s="276"/>
      <c r="N188" s="277"/>
      <c r="O188" s="277"/>
      <c r="P188" s="82"/>
      <c r="Q188" s="277">
        <f>SUM(Q189:R192)</f>
        <v>0</v>
      </c>
      <c r="R188" s="277"/>
      <c r="S188" s="82"/>
      <c r="T188" s="87">
        <f>SUM(T189:T192)</f>
        <v>0</v>
      </c>
    </row>
    <row r="189" spans="1:20" ht="18" customHeight="1" x14ac:dyDescent="0.2">
      <c r="A189" s="84">
        <v>1</v>
      </c>
      <c r="B189" s="278"/>
      <c r="C189" s="278"/>
      <c r="D189" s="278"/>
      <c r="E189" s="278"/>
      <c r="F189" s="278"/>
      <c r="G189" s="278"/>
      <c r="H189" s="278"/>
      <c r="I189" s="85"/>
      <c r="J189" s="279"/>
      <c r="K189" s="279"/>
      <c r="L189" s="279"/>
      <c r="M189" s="279"/>
      <c r="N189" s="280">
        <f>4%*3</f>
        <v>0.12</v>
      </c>
      <c r="O189" s="281"/>
      <c r="P189" s="45"/>
      <c r="Q189" s="181"/>
      <c r="R189" s="183"/>
      <c r="S189" s="45"/>
      <c r="T189" s="67">
        <f>(T$12*N189+Q189*7)*L189/12</f>
        <v>0</v>
      </c>
    </row>
    <row r="190" spans="1:20" ht="18" customHeight="1" x14ac:dyDescent="0.2">
      <c r="A190" s="84">
        <v>2</v>
      </c>
      <c r="B190" s="278"/>
      <c r="C190" s="278"/>
      <c r="D190" s="278"/>
      <c r="E190" s="278"/>
      <c r="F190" s="278"/>
      <c r="G190" s="278"/>
      <c r="H190" s="278"/>
      <c r="I190" s="85"/>
      <c r="J190" s="279"/>
      <c r="K190" s="279"/>
      <c r="L190" s="279"/>
      <c r="M190" s="279"/>
      <c r="N190" s="280">
        <f t="shared" ref="N190:N192" si="39">4%*3</f>
        <v>0.12</v>
      </c>
      <c r="O190" s="281"/>
      <c r="P190" s="45"/>
      <c r="Q190" s="181"/>
      <c r="R190" s="183"/>
      <c r="S190" s="45"/>
      <c r="T190" s="67">
        <f t="shared" ref="T190:T192" si="40">T$12*N190*L190/12</f>
        <v>0</v>
      </c>
    </row>
    <row r="191" spans="1:20" ht="18" customHeight="1" x14ac:dyDescent="0.2">
      <c r="A191" s="84">
        <v>3</v>
      </c>
      <c r="B191" s="278"/>
      <c r="C191" s="278"/>
      <c r="D191" s="278"/>
      <c r="E191" s="278"/>
      <c r="F191" s="278"/>
      <c r="G191" s="278"/>
      <c r="H191" s="278"/>
      <c r="I191" s="85"/>
      <c r="J191" s="279"/>
      <c r="K191" s="279"/>
      <c r="L191" s="279"/>
      <c r="M191" s="279"/>
      <c r="N191" s="280">
        <f t="shared" si="39"/>
        <v>0.12</v>
      </c>
      <c r="O191" s="281"/>
      <c r="P191" s="45"/>
      <c r="Q191" s="181"/>
      <c r="R191" s="183"/>
      <c r="S191" s="45"/>
      <c r="T191" s="67">
        <f t="shared" si="40"/>
        <v>0</v>
      </c>
    </row>
    <row r="192" spans="1:20" ht="18" customHeight="1" x14ac:dyDescent="0.2">
      <c r="A192" s="84">
        <v>4</v>
      </c>
      <c r="B192" s="278"/>
      <c r="C192" s="278"/>
      <c r="D192" s="278"/>
      <c r="E192" s="278"/>
      <c r="F192" s="278"/>
      <c r="G192" s="278"/>
      <c r="H192" s="278"/>
      <c r="I192" s="85"/>
      <c r="J192" s="279"/>
      <c r="K192" s="279"/>
      <c r="L192" s="279"/>
      <c r="M192" s="279"/>
      <c r="N192" s="280">
        <f t="shared" si="39"/>
        <v>0.12</v>
      </c>
      <c r="O192" s="281"/>
      <c r="P192" s="45"/>
      <c r="Q192" s="181"/>
      <c r="R192" s="183"/>
      <c r="S192" s="45"/>
      <c r="T192" s="67">
        <f t="shared" si="40"/>
        <v>0</v>
      </c>
    </row>
    <row r="193" spans="1:20" s="74" customFormat="1" ht="24.75" customHeight="1" x14ac:dyDescent="0.2">
      <c r="A193" s="237" t="s">
        <v>154</v>
      </c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9"/>
    </row>
    <row r="194" spans="1:20" s="92" customFormat="1" ht="18" customHeight="1" x14ac:dyDescent="0.2">
      <c r="A194" s="86" t="s">
        <v>103</v>
      </c>
      <c r="B194" s="285" t="s">
        <v>151</v>
      </c>
      <c r="C194" s="286"/>
      <c r="D194" s="286"/>
      <c r="E194" s="286"/>
      <c r="F194" s="286"/>
      <c r="G194" s="287"/>
      <c r="H194" s="91"/>
      <c r="I194" s="79">
        <f>SUM(I195:I198)</f>
        <v>0</v>
      </c>
      <c r="J194" s="80"/>
      <c r="K194" s="81"/>
      <c r="L194" s="276">
        <f>SUM(L195:M198)</f>
        <v>0</v>
      </c>
      <c r="M194" s="276"/>
      <c r="N194" s="277"/>
      <c r="O194" s="277"/>
      <c r="P194" s="82"/>
      <c r="Q194" s="277">
        <f>SUM(Q195:R198)</f>
        <v>0</v>
      </c>
      <c r="R194" s="277"/>
      <c r="S194" s="82"/>
      <c r="T194" s="87">
        <f>SUM(T195:T198)</f>
        <v>0</v>
      </c>
    </row>
    <row r="195" spans="1:20" ht="18" customHeight="1" x14ac:dyDescent="0.2">
      <c r="A195" s="84">
        <v>1</v>
      </c>
      <c r="B195" s="278"/>
      <c r="C195" s="278"/>
      <c r="D195" s="278"/>
      <c r="E195" s="278"/>
      <c r="F195" s="278"/>
      <c r="G195" s="278"/>
      <c r="H195" s="278"/>
      <c r="I195" s="85"/>
      <c r="J195" s="279"/>
      <c r="K195" s="279"/>
      <c r="L195" s="279"/>
      <c r="M195" s="279"/>
      <c r="N195" s="280">
        <v>0.04</v>
      </c>
      <c r="O195" s="281"/>
      <c r="P195" s="45"/>
      <c r="Q195" s="181"/>
      <c r="R195" s="183"/>
      <c r="S195" s="45"/>
      <c r="T195" s="67">
        <f>(T$12*N195+Q195*7)*L195/12</f>
        <v>0</v>
      </c>
    </row>
    <row r="196" spans="1:20" ht="18" customHeight="1" x14ac:dyDescent="0.2">
      <c r="A196" s="84">
        <v>2</v>
      </c>
      <c r="B196" s="278"/>
      <c r="C196" s="278"/>
      <c r="D196" s="278"/>
      <c r="E196" s="278"/>
      <c r="F196" s="278"/>
      <c r="G196" s="278"/>
      <c r="H196" s="278"/>
      <c r="I196" s="85"/>
      <c r="J196" s="279"/>
      <c r="K196" s="279"/>
      <c r="L196" s="279"/>
      <c r="M196" s="279"/>
      <c r="N196" s="280">
        <v>0.04</v>
      </c>
      <c r="O196" s="281"/>
      <c r="P196" s="45"/>
      <c r="Q196" s="181"/>
      <c r="R196" s="183"/>
      <c r="S196" s="45"/>
      <c r="T196" s="67">
        <f t="shared" ref="T196:T198" si="41">T$12*N196*L196/12</f>
        <v>0</v>
      </c>
    </row>
    <row r="197" spans="1:20" ht="18" customHeight="1" x14ac:dyDescent="0.2">
      <c r="A197" s="84">
        <v>3</v>
      </c>
      <c r="B197" s="278"/>
      <c r="C197" s="278"/>
      <c r="D197" s="278"/>
      <c r="E197" s="278"/>
      <c r="F197" s="278"/>
      <c r="G197" s="278"/>
      <c r="H197" s="278"/>
      <c r="I197" s="85"/>
      <c r="J197" s="279"/>
      <c r="K197" s="279"/>
      <c r="L197" s="279"/>
      <c r="M197" s="279"/>
      <c r="N197" s="280">
        <v>0.04</v>
      </c>
      <c r="O197" s="281"/>
      <c r="P197" s="45"/>
      <c r="Q197" s="181"/>
      <c r="R197" s="183"/>
      <c r="S197" s="45"/>
      <c r="T197" s="67">
        <f t="shared" si="41"/>
        <v>0</v>
      </c>
    </row>
    <row r="198" spans="1:20" ht="18" customHeight="1" x14ac:dyDescent="0.2">
      <c r="A198" s="84">
        <v>4</v>
      </c>
      <c r="B198" s="278"/>
      <c r="C198" s="278"/>
      <c r="D198" s="278"/>
      <c r="E198" s="278"/>
      <c r="F198" s="278"/>
      <c r="G198" s="278"/>
      <c r="H198" s="278"/>
      <c r="I198" s="85"/>
      <c r="J198" s="279"/>
      <c r="K198" s="279"/>
      <c r="L198" s="279"/>
      <c r="M198" s="279"/>
      <c r="N198" s="280">
        <v>0.04</v>
      </c>
      <c r="O198" s="281"/>
      <c r="P198" s="45"/>
      <c r="Q198" s="181"/>
      <c r="R198" s="183"/>
      <c r="S198" s="45"/>
      <c r="T198" s="67">
        <f t="shared" si="41"/>
        <v>0</v>
      </c>
    </row>
    <row r="199" spans="1:20" ht="9.75" customHeight="1" x14ac:dyDescent="0.2">
      <c r="A199" s="63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45"/>
      <c r="P199" s="45"/>
      <c r="Q199" s="45"/>
      <c r="R199" s="45"/>
      <c r="S199" s="45"/>
      <c r="T199" s="45"/>
    </row>
    <row r="200" spans="1:20" s="92" customFormat="1" ht="18" customHeight="1" x14ac:dyDescent="0.2">
      <c r="A200" s="86" t="s">
        <v>104</v>
      </c>
      <c r="B200" s="282" t="s">
        <v>153</v>
      </c>
      <c r="C200" s="283"/>
      <c r="D200" s="283"/>
      <c r="E200" s="283"/>
      <c r="F200" s="283"/>
      <c r="G200" s="284"/>
      <c r="H200" s="91"/>
      <c r="I200" s="79">
        <f>SUM(I201:I204)</f>
        <v>0</v>
      </c>
      <c r="J200" s="80"/>
      <c r="K200" s="81"/>
      <c r="L200" s="276">
        <f>SUM(L201:M204)</f>
        <v>0</v>
      </c>
      <c r="M200" s="276"/>
      <c r="N200" s="277"/>
      <c r="O200" s="277"/>
      <c r="P200" s="82"/>
      <c r="Q200" s="277">
        <f>SUM(Q201:R204)</f>
        <v>0</v>
      </c>
      <c r="R200" s="277"/>
      <c r="S200" s="82"/>
      <c r="T200" s="87">
        <f>SUM(T201:T204)</f>
        <v>0</v>
      </c>
    </row>
    <row r="201" spans="1:20" ht="18" customHeight="1" x14ac:dyDescent="0.2">
      <c r="A201" s="84">
        <v>1</v>
      </c>
      <c r="B201" s="278"/>
      <c r="C201" s="278"/>
      <c r="D201" s="278"/>
      <c r="E201" s="278"/>
      <c r="F201" s="278"/>
      <c r="G201" s="278"/>
      <c r="H201" s="278"/>
      <c r="I201" s="85"/>
      <c r="J201" s="279"/>
      <c r="K201" s="279"/>
      <c r="L201" s="279"/>
      <c r="M201" s="279"/>
      <c r="N201" s="280">
        <f>4%*2</f>
        <v>0.08</v>
      </c>
      <c r="O201" s="281"/>
      <c r="P201" s="45"/>
      <c r="Q201" s="181"/>
      <c r="R201" s="183"/>
      <c r="S201" s="45"/>
      <c r="T201" s="67">
        <f>(T$12*N201+Q201*7)*L201/12</f>
        <v>0</v>
      </c>
    </row>
    <row r="202" spans="1:20" ht="18" customHeight="1" x14ac:dyDescent="0.2">
      <c r="A202" s="84">
        <v>2</v>
      </c>
      <c r="B202" s="278"/>
      <c r="C202" s="278"/>
      <c r="D202" s="278"/>
      <c r="E202" s="278"/>
      <c r="F202" s="278"/>
      <c r="G202" s="278"/>
      <c r="H202" s="278"/>
      <c r="I202" s="85"/>
      <c r="J202" s="279"/>
      <c r="K202" s="279"/>
      <c r="L202" s="279"/>
      <c r="M202" s="279"/>
      <c r="N202" s="280">
        <f t="shared" ref="N202:N204" si="42">4%*2</f>
        <v>0.08</v>
      </c>
      <c r="O202" s="281"/>
      <c r="P202" s="45"/>
      <c r="Q202" s="181"/>
      <c r="R202" s="183"/>
      <c r="S202" s="45"/>
      <c r="T202" s="67">
        <f t="shared" ref="T202:T204" si="43">T$12*N202*L202/12</f>
        <v>0</v>
      </c>
    </row>
    <row r="203" spans="1:20" ht="18" customHeight="1" x14ac:dyDescent="0.2">
      <c r="A203" s="84">
        <v>3</v>
      </c>
      <c r="B203" s="278"/>
      <c r="C203" s="278"/>
      <c r="D203" s="278"/>
      <c r="E203" s="278"/>
      <c r="F203" s="278"/>
      <c r="G203" s="278"/>
      <c r="H203" s="278"/>
      <c r="I203" s="85"/>
      <c r="J203" s="279"/>
      <c r="K203" s="279"/>
      <c r="L203" s="279"/>
      <c r="M203" s="279"/>
      <c r="N203" s="280">
        <f t="shared" si="42"/>
        <v>0.08</v>
      </c>
      <c r="O203" s="281"/>
      <c r="P203" s="45"/>
      <c r="Q203" s="181"/>
      <c r="R203" s="183"/>
      <c r="S203" s="45"/>
      <c r="T203" s="67">
        <f t="shared" si="43"/>
        <v>0</v>
      </c>
    </row>
    <row r="204" spans="1:20" ht="18" customHeight="1" x14ac:dyDescent="0.2">
      <c r="A204" s="84">
        <v>4</v>
      </c>
      <c r="B204" s="278"/>
      <c r="C204" s="278"/>
      <c r="D204" s="278"/>
      <c r="E204" s="278"/>
      <c r="F204" s="278"/>
      <c r="G204" s="278"/>
      <c r="H204" s="278"/>
      <c r="I204" s="85"/>
      <c r="J204" s="279"/>
      <c r="K204" s="279"/>
      <c r="L204" s="279"/>
      <c r="M204" s="279"/>
      <c r="N204" s="280">
        <f t="shared" si="42"/>
        <v>0.08</v>
      </c>
      <c r="O204" s="281"/>
      <c r="P204" s="45"/>
      <c r="Q204" s="181"/>
      <c r="R204" s="183"/>
      <c r="S204" s="45"/>
      <c r="T204" s="67">
        <f t="shared" si="43"/>
        <v>0</v>
      </c>
    </row>
    <row r="205" spans="1:20" ht="9.75" customHeight="1" x14ac:dyDescent="0.2">
      <c r="A205" s="63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45"/>
      <c r="P205" s="45"/>
      <c r="Q205" s="45"/>
      <c r="R205" s="45"/>
      <c r="S205" s="45"/>
      <c r="T205" s="45"/>
    </row>
    <row r="206" spans="1:20" s="92" customFormat="1" ht="18" customHeight="1" x14ac:dyDescent="0.2">
      <c r="A206" s="86" t="s">
        <v>105</v>
      </c>
      <c r="B206" s="282" t="s">
        <v>152</v>
      </c>
      <c r="C206" s="283"/>
      <c r="D206" s="283"/>
      <c r="E206" s="283"/>
      <c r="F206" s="283"/>
      <c r="G206" s="284"/>
      <c r="H206" s="91"/>
      <c r="I206" s="79">
        <f>SUM(I207:I210)</f>
        <v>0</v>
      </c>
      <c r="J206" s="80"/>
      <c r="K206" s="81"/>
      <c r="L206" s="276">
        <f>SUM(L207:M210)</f>
        <v>0</v>
      </c>
      <c r="M206" s="276"/>
      <c r="N206" s="277"/>
      <c r="O206" s="277"/>
      <c r="P206" s="82"/>
      <c r="Q206" s="277">
        <f>SUM(Q207:R210)</f>
        <v>0</v>
      </c>
      <c r="R206" s="277"/>
      <c r="S206" s="82"/>
      <c r="T206" s="87">
        <f>SUM(T207:T210)</f>
        <v>0</v>
      </c>
    </row>
    <row r="207" spans="1:20" ht="18" customHeight="1" x14ac:dyDescent="0.2">
      <c r="A207" s="84">
        <v>1</v>
      </c>
      <c r="B207" s="278"/>
      <c r="C207" s="278"/>
      <c r="D207" s="278"/>
      <c r="E207" s="278"/>
      <c r="F207" s="278"/>
      <c r="G207" s="278"/>
      <c r="H207" s="278"/>
      <c r="I207" s="85"/>
      <c r="J207" s="279"/>
      <c r="K207" s="279"/>
      <c r="L207" s="279"/>
      <c r="M207" s="279"/>
      <c r="N207" s="280">
        <f>4%*3</f>
        <v>0.12</v>
      </c>
      <c r="O207" s="281"/>
      <c r="P207" s="45"/>
      <c r="Q207" s="181"/>
      <c r="R207" s="183"/>
      <c r="S207" s="45"/>
      <c r="T207" s="67">
        <f>(T$12*N207+Q207*7)*L207/12</f>
        <v>0</v>
      </c>
    </row>
    <row r="208" spans="1:20" ht="18" customHeight="1" x14ac:dyDescent="0.2">
      <c r="A208" s="84">
        <v>2</v>
      </c>
      <c r="B208" s="278"/>
      <c r="C208" s="278"/>
      <c r="D208" s="278"/>
      <c r="E208" s="278"/>
      <c r="F208" s="278"/>
      <c r="G208" s="278"/>
      <c r="H208" s="278"/>
      <c r="I208" s="85"/>
      <c r="J208" s="279"/>
      <c r="K208" s="279"/>
      <c r="L208" s="279"/>
      <c r="M208" s="279"/>
      <c r="N208" s="280">
        <f t="shared" ref="N208:N210" si="44">4%*3</f>
        <v>0.12</v>
      </c>
      <c r="O208" s="281"/>
      <c r="P208" s="45"/>
      <c r="Q208" s="181"/>
      <c r="R208" s="183"/>
      <c r="S208" s="45"/>
      <c r="T208" s="67">
        <f t="shared" ref="T208:T210" si="45">T$12*N208*L208/12</f>
        <v>0</v>
      </c>
    </row>
    <row r="209" spans="1:20" ht="18" customHeight="1" x14ac:dyDescent="0.2">
      <c r="A209" s="84">
        <v>3</v>
      </c>
      <c r="B209" s="278"/>
      <c r="C209" s="278"/>
      <c r="D209" s="278"/>
      <c r="E209" s="278"/>
      <c r="F209" s="278"/>
      <c r="G209" s="278"/>
      <c r="H209" s="278"/>
      <c r="I209" s="85"/>
      <c r="J209" s="279"/>
      <c r="K209" s="279"/>
      <c r="L209" s="279"/>
      <c r="M209" s="279"/>
      <c r="N209" s="280">
        <f t="shared" si="44"/>
        <v>0.12</v>
      </c>
      <c r="O209" s="281"/>
      <c r="P209" s="45"/>
      <c r="Q209" s="181"/>
      <c r="R209" s="183"/>
      <c r="S209" s="45"/>
      <c r="T209" s="67">
        <f t="shared" si="45"/>
        <v>0</v>
      </c>
    </row>
    <row r="210" spans="1:20" ht="18" customHeight="1" x14ac:dyDescent="0.2">
      <c r="A210" s="84">
        <v>4</v>
      </c>
      <c r="B210" s="278"/>
      <c r="C210" s="278"/>
      <c r="D210" s="278"/>
      <c r="E210" s="278"/>
      <c r="F210" s="278"/>
      <c r="G210" s="278"/>
      <c r="H210" s="278"/>
      <c r="I210" s="85"/>
      <c r="J210" s="279"/>
      <c r="K210" s="279"/>
      <c r="L210" s="279"/>
      <c r="M210" s="279"/>
      <c r="N210" s="280">
        <f t="shared" si="44"/>
        <v>0.12</v>
      </c>
      <c r="O210" s="281"/>
      <c r="P210" s="45"/>
      <c r="Q210" s="181"/>
      <c r="R210" s="183"/>
      <c r="S210" s="45"/>
      <c r="T210" s="67">
        <f t="shared" si="45"/>
        <v>0</v>
      </c>
    </row>
    <row r="211" spans="1:20" ht="24.75" customHeight="1" x14ac:dyDescent="0.2">
      <c r="A211" s="290" t="s">
        <v>155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291"/>
    </row>
    <row r="212" spans="1:20" s="92" customFormat="1" ht="18" customHeight="1" x14ac:dyDescent="0.2">
      <c r="A212" s="86" t="s">
        <v>106</v>
      </c>
      <c r="I212" s="79">
        <f>SUM(I213:I216)</f>
        <v>0</v>
      </c>
      <c r="J212" s="80"/>
      <c r="K212" s="81"/>
      <c r="L212" s="276">
        <f>SUM(L213:M216)</f>
        <v>0</v>
      </c>
      <c r="M212" s="276"/>
      <c r="N212" s="277"/>
      <c r="O212" s="277"/>
      <c r="P212" s="82"/>
      <c r="Q212" s="277">
        <f>SUM(Q213:R216)</f>
        <v>0</v>
      </c>
      <c r="R212" s="277"/>
      <c r="S212" s="82"/>
      <c r="T212" s="87">
        <f>SUM(T213:T216)</f>
        <v>0</v>
      </c>
    </row>
    <row r="213" spans="1:20" ht="18" customHeight="1" x14ac:dyDescent="0.2">
      <c r="A213" s="84">
        <v>1</v>
      </c>
      <c r="B213" s="278"/>
      <c r="C213" s="278"/>
      <c r="D213" s="278"/>
      <c r="E213" s="278"/>
      <c r="F213" s="278"/>
      <c r="G213" s="278"/>
      <c r="H213" s="278"/>
      <c r="I213" s="85"/>
      <c r="J213" s="279"/>
      <c r="K213" s="279"/>
      <c r="L213" s="279"/>
      <c r="M213" s="279"/>
      <c r="N213" s="280">
        <v>0.01</v>
      </c>
      <c r="O213" s="281"/>
      <c r="P213" s="45"/>
      <c r="Q213" s="181"/>
      <c r="R213" s="183"/>
      <c r="S213" s="45"/>
      <c r="T213" s="67">
        <f>(T$12*N213+Q213*7)*L213/12</f>
        <v>0</v>
      </c>
    </row>
    <row r="214" spans="1:20" ht="18" customHeight="1" x14ac:dyDescent="0.2">
      <c r="A214" s="84">
        <v>2</v>
      </c>
      <c r="B214" s="278"/>
      <c r="C214" s="278"/>
      <c r="D214" s="278"/>
      <c r="E214" s="278"/>
      <c r="F214" s="278"/>
      <c r="G214" s="278"/>
      <c r="H214" s="278"/>
      <c r="I214" s="85"/>
      <c r="J214" s="279"/>
      <c r="K214" s="279"/>
      <c r="L214" s="279"/>
      <c r="M214" s="279"/>
      <c r="N214" s="280">
        <v>0.01</v>
      </c>
      <c r="O214" s="281"/>
      <c r="P214" s="45"/>
      <c r="Q214" s="181"/>
      <c r="R214" s="183"/>
      <c r="S214" s="45"/>
      <c r="T214" s="67">
        <f t="shared" ref="T214:T216" si="46">T$12*N214*L214/12</f>
        <v>0</v>
      </c>
    </row>
    <row r="215" spans="1:20" ht="18" customHeight="1" x14ac:dyDescent="0.2">
      <c r="A215" s="84">
        <v>3</v>
      </c>
      <c r="B215" s="278"/>
      <c r="C215" s="278"/>
      <c r="D215" s="278"/>
      <c r="E215" s="278"/>
      <c r="F215" s="278"/>
      <c r="G215" s="278"/>
      <c r="H215" s="278"/>
      <c r="I215" s="85"/>
      <c r="J215" s="279"/>
      <c r="K215" s="279"/>
      <c r="L215" s="279"/>
      <c r="M215" s="279"/>
      <c r="N215" s="280">
        <v>0.01</v>
      </c>
      <c r="O215" s="281"/>
      <c r="P215" s="45"/>
      <c r="Q215" s="181"/>
      <c r="R215" s="183"/>
      <c r="S215" s="45"/>
      <c r="T215" s="67">
        <f t="shared" si="46"/>
        <v>0</v>
      </c>
    </row>
    <row r="216" spans="1:20" ht="18" customHeight="1" x14ac:dyDescent="0.2">
      <c r="A216" s="84">
        <v>4</v>
      </c>
      <c r="B216" s="278"/>
      <c r="C216" s="278"/>
      <c r="D216" s="278"/>
      <c r="E216" s="278"/>
      <c r="F216" s="278"/>
      <c r="G216" s="278"/>
      <c r="H216" s="278"/>
      <c r="I216" s="85"/>
      <c r="J216" s="279"/>
      <c r="K216" s="279"/>
      <c r="L216" s="279"/>
      <c r="M216" s="279"/>
      <c r="N216" s="280">
        <v>0.01</v>
      </c>
      <c r="O216" s="281"/>
      <c r="P216" s="45"/>
      <c r="Q216" s="181"/>
      <c r="R216" s="183"/>
      <c r="S216" s="45"/>
      <c r="T216" s="67">
        <f t="shared" si="46"/>
        <v>0</v>
      </c>
    </row>
    <row r="217" spans="1:20" ht="24.75" customHeight="1" x14ac:dyDescent="0.2">
      <c r="A217" s="290" t="s">
        <v>156</v>
      </c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292"/>
      <c r="R217" s="292"/>
      <c r="S217" s="292"/>
      <c r="T217" s="303"/>
    </row>
    <row r="218" spans="1:20" ht="18" customHeight="1" x14ac:dyDescent="0.2">
      <c r="A218" s="63" t="s">
        <v>107</v>
      </c>
      <c r="B218" s="270" t="s">
        <v>157</v>
      </c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Q218" s="181">
        <f>Q220+Q222</f>
        <v>0</v>
      </c>
      <c r="R218" s="182"/>
      <c r="S218" s="182"/>
      <c r="T218" s="183"/>
    </row>
    <row r="219" spans="1:20" ht="9.75" customHeight="1" x14ac:dyDescent="0.2">
      <c r="A219" s="63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45"/>
      <c r="P219" s="45"/>
      <c r="Q219" s="45"/>
      <c r="R219" s="45"/>
      <c r="S219" s="45"/>
      <c r="T219" s="45"/>
    </row>
    <row r="220" spans="1:20" ht="18" customHeight="1" x14ac:dyDescent="0.2">
      <c r="A220" s="63" t="s">
        <v>108</v>
      </c>
      <c r="B220" s="270" t="s">
        <v>158</v>
      </c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Q220" s="181">
        <f>T18+T24+T30+T36+T43+T50+T56+T62+T68+T74+T80+T86+T92+T98+T104+T110+T116+T122+T128+T134+T140+T146+T152+T158+T164+T170+T176+T182+T188+T194+T200+T206+T212</f>
        <v>0</v>
      </c>
      <c r="R220" s="182"/>
      <c r="S220" s="182"/>
      <c r="T220" s="183"/>
    </row>
    <row r="221" spans="1:20" ht="9.75" customHeight="1" x14ac:dyDescent="0.2">
      <c r="A221" s="63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45"/>
      <c r="P221" s="45"/>
      <c r="Q221" s="45"/>
      <c r="R221" s="45"/>
      <c r="S221" s="45"/>
      <c r="T221" s="45"/>
    </row>
    <row r="222" spans="1:20" ht="18" customHeight="1" x14ac:dyDescent="0.2">
      <c r="A222" s="63" t="s">
        <v>109</v>
      </c>
      <c r="B222" s="270" t="s">
        <v>159</v>
      </c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Q222" s="181"/>
      <c r="R222" s="182"/>
      <c r="S222" s="182"/>
      <c r="T222" s="183"/>
    </row>
    <row r="223" spans="1:20" ht="9.75" customHeight="1" x14ac:dyDescent="0.2">
      <c r="A223" s="63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45"/>
      <c r="P223" s="45"/>
      <c r="Q223" s="45"/>
      <c r="R223" s="45"/>
      <c r="S223" s="45"/>
      <c r="T223" s="45"/>
    </row>
    <row r="224" spans="1:20" ht="18" customHeight="1" x14ac:dyDescent="0.2">
      <c r="A224" s="63" t="s">
        <v>110</v>
      </c>
      <c r="B224" s="270" t="s">
        <v>160</v>
      </c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Q224" s="193"/>
      <c r="R224" s="194"/>
      <c r="S224" s="194"/>
      <c r="T224" s="195"/>
    </row>
    <row r="225" spans="1:20" ht="9.75" customHeight="1" x14ac:dyDescent="0.2">
      <c r="A225" s="63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45"/>
      <c r="P225" s="45"/>
      <c r="Q225" s="45"/>
      <c r="R225" s="45"/>
      <c r="S225" s="45"/>
      <c r="T225" s="45"/>
    </row>
    <row r="226" spans="1:20" ht="18" customHeight="1" x14ac:dyDescent="0.2">
      <c r="A226" s="63" t="s">
        <v>111</v>
      </c>
      <c r="B226" s="270" t="s">
        <v>161</v>
      </c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Q226" s="181">
        <f>Q218-Q224</f>
        <v>0</v>
      </c>
      <c r="R226" s="182"/>
      <c r="S226" s="182"/>
      <c r="T226" s="183"/>
    </row>
    <row r="227" spans="1:20" ht="9.75" customHeight="1" x14ac:dyDescent="0.2">
      <c r="A227" s="63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45"/>
      <c r="P227" s="45"/>
      <c r="Q227" s="45"/>
      <c r="R227" s="45"/>
      <c r="S227" s="45"/>
      <c r="T227" s="45"/>
    </row>
    <row r="228" spans="1:20" ht="18" customHeight="1" x14ac:dyDescent="0.2">
      <c r="A228" s="63" t="s">
        <v>112</v>
      </c>
      <c r="B228" s="270" t="s">
        <v>162</v>
      </c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Q228" s="181">
        <f>Q224-Q218</f>
        <v>0</v>
      </c>
      <c r="R228" s="182"/>
      <c r="S228" s="182"/>
      <c r="T228" s="183"/>
    </row>
    <row r="229" spans="1:20" ht="18" customHeight="1" x14ac:dyDescent="0.2"/>
    <row r="230" spans="1:20" ht="18" customHeight="1" x14ac:dyDescent="0.2"/>
    <row r="231" spans="1:20" ht="18" customHeight="1" x14ac:dyDescent="0.2"/>
    <row r="232" spans="1:20" ht="18" customHeight="1" x14ac:dyDescent="0.2"/>
    <row r="233" spans="1:20" ht="18" customHeight="1" x14ac:dyDescent="0.2"/>
    <row r="234" spans="1:20" ht="18" customHeight="1" x14ac:dyDescent="0.2"/>
    <row r="235" spans="1:20" ht="18" customHeight="1" x14ac:dyDescent="0.2"/>
    <row r="236" spans="1:20" ht="18" customHeight="1" x14ac:dyDescent="0.2"/>
    <row r="237" spans="1:20" ht="18" customHeight="1" x14ac:dyDescent="0.2"/>
    <row r="238" spans="1:20" ht="18" customHeight="1" x14ac:dyDescent="0.2"/>
    <row r="239" spans="1:20" ht="18" customHeight="1" x14ac:dyDescent="0.2"/>
    <row r="240" spans="1:2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</sheetData>
  <mergeCells count="754">
    <mergeCell ref="B226:O226"/>
    <mergeCell ref="B228:O228"/>
    <mergeCell ref="B220:O220"/>
    <mergeCell ref="B222:O222"/>
    <mergeCell ref="B224:O224"/>
    <mergeCell ref="B88:H88"/>
    <mergeCell ref="J88:K88"/>
    <mergeCell ref="L88:M88"/>
    <mergeCell ref="N88:O88"/>
    <mergeCell ref="B89:H89"/>
    <mergeCell ref="J89:K89"/>
    <mergeCell ref="L89:M89"/>
    <mergeCell ref="N89:O89"/>
    <mergeCell ref="B90:H90"/>
    <mergeCell ref="J90:K90"/>
    <mergeCell ref="L90:M90"/>
    <mergeCell ref="N90:O90"/>
    <mergeCell ref="B94:H94"/>
    <mergeCell ref="J94:K94"/>
    <mergeCell ref="A217:T217"/>
    <mergeCell ref="B218:O218"/>
    <mergeCell ref="B206:G206"/>
    <mergeCell ref="Q206:R206"/>
    <mergeCell ref="A211:T211"/>
    <mergeCell ref="Q218:T218"/>
    <mergeCell ref="L83:M83"/>
    <mergeCell ref="N83:O83"/>
    <mergeCell ref="B84:H84"/>
    <mergeCell ref="J84:K84"/>
    <mergeCell ref="L84:M84"/>
    <mergeCell ref="N84:O84"/>
    <mergeCell ref="B87:H87"/>
    <mergeCell ref="J87:K87"/>
    <mergeCell ref="L87:M87"/>
    <mergeCell ref="N87:O87"/>
    <mergeCell ref="Q194:R194"/>
    <mergeCell ref="B200:G200"/>
    <mergeCell ref="Q200:R200"/>
    <mergeCell ref="B83:H83"/>
    <mergeCell ref="J83:K83"/>
    <mergeCell ref="Q188:R188"/>
    <mergeCell ref="A193:T193"/>
    <mergeCell ref="B176:G176"/>
    <mergeCell ref="Q176:R176"/>
    <mergeCell ref="B182:G182"/>
    <mergeCell ref="Q182:R182"/>
    <mergeCell ref="J99:K99"/>
    <mergeCell ref="L99:M99"/>
    <mergeCell ref="A175:T175"/>
    <mergeCell ref="Q158:R158"/>
    <mergeCell ref="Q164:R164"/>
    <mergeCell ref="Q152:R152"/>
    <mergeCell ref="B102:H102"/>
    <mergeCell ref="J102:K102"/>
    <mergeCell ref="L102:M102"/>
    <mergeCell ref="N102:O102"/>
    <mergeCell ref="N80:O80"/>
    <mergeCell ref="L86:M86"/>
    <mergeCell ref="N86:O86"/>
    <mergeCell ref="L92:M92"/>
    <mergeCell ref="N92:O92"/>
    <mergeCell ref="L98:M98"/>
    <mergeCell ref="N98:O98"/>
    <mergeCell ref="B99:H99"/>
    <mergeCell ref="B81:H81"/>
    <mergeCell ref="J81:K81"/>
    <mergeCell ref="L81:M81"/>
    <mergeCell ref="N81:O81"/>
    <mergeCell ref="B82:H82"/>
    <mergeCell ref="J82:K82"/>
    <mergeCell ref="L82:M82"/>
    <mergeCell ref="N82:O82"/>
    <mergeCell ref="Q146:R146"/>
    <mergeCell ref="B66:H66"/>
    <mergeCell ref="J66:K66"/>
    <mergeCell ref="Q140:R140"/>
    <mergeCell ref="A145:T145"/>
    <mergeCell ref="Q128:R128"/>
    <mergeCell ref="Q134:R134"/>
    <mergeCell ref="B114:H114"/>
    <mergeCell ref="J114:K114"/>
    <mergeCell ref="L114:M114"/>
    <mergeCell ref="N114:O114"/>
    <mergeCell ref="B117:H117"/>
    <mergeCell ref="J117:K117"/>
    <mergeCell ref="B72:H72"/>
    <mergeCell ref="J72:K72"/>
    <mergeCell ref="L72:M72"/>
    <mergeCell ref="B76:H76"/>
    <mergeCell ref="J76:K76"/>
    <mergeCell ref="L76:M76"/>
    <mergeCell ref="N76:O76"/>
    <mergeCell ref="B77:H77"/>
    <mergeCell ref="J77:K77"/>
    <mergeCell ref="L77:M77"/>
    <mergeCell ref="N77:O77"/>
    <mergeCell ref="L71:M71"/>
    <mergeCell ref="N71:O71"/>
    <mergeCell ref="B63:H63"/>
    <mergeCell ref="J63:K63"/>
    <mergeCell ref="L63:M63"/>
    <mergeCell ref="N63:O63"/>
    <mergeCell ref="B64:H64"/>
    <mergeCell ref="J64:K64"/>
    <mergeCell ref="L64:M64"/>
    <mergeCell ref="N64:O64"/>
    <mergeCell ref="B65:H65"/>
    <mergeCell ref="J65:K65"/>
    <mergeCell ref="L65:M65"/>
    <mergeCell ref="N65:O65"/>
    <mergeCell ref="L66:M66"/>
    <mergeCell ref="N66:O66"/>
    <mergeCell ref="B70:H70"/>
    <mergeCell ref="J70:K70"/>
    <mergeCell ref="L70:M70"/>
    <mergeCell ref="N70:O70"/>
    <mergeCell ref="B71:H71"/>
    <mergeCell ref="J71:K71"/>
    <mergeCell ref="J78:K78"/>
    <mergeCell ref="L78:M78"/>
    <mergeCell ref="N78:O78"/>
    <mergeCell ref="N99:O99"/>
    <mergeCell ref="B100:H100"/>
    <mergeCell ref="J100:K100"/>
    <mergeCell ref="L100:M100"/>
    <mergeCell ref="N100:O100"/>
    <mergeCell ref="L111:M111"/>
    <mergeCell ref="L101:M101"/>
    <mergeCell ref="N101:O101"/>
    <mergeCell ref="L94:M94"/>
    <mergeCell ref="N94:O94"/>
    <mergeCell ref="B95:H95"/>
    <mergeCell ref="J95:K95"/>
    <mergeCell ref="L95:M95"/>
    <mergeCell ref="N95:O95"/>
    <mergeCell ref="B96:H96"/>
    <mergeCell ref="J96:K96"/>
    <mergeCell ref="L96:M96"/>
    <mergeCell ref="N96:O96"/>
    <mergeCell ref="B98:G98"/>
    <mergeCell ref="N111:O111"/>
    <mergeCell ref="L104:M104"/>
    <mergeCell ref="J53:K53"/>
    <mergeCell ref="L53:M53"/>
    <mergeCell ref="N53:O53"/>
    <mergeCell ref="B59:H59"/>
    <mergeCell ref="J59:K59"/>
    <mergeCell ref="L59:M59"/>
    <mergeCell ref="N59:O59"/>
    <mergeCell ref="B60:H60"/>
    <mergeCell ref="J60:K60"/>
    <mergeCell ref="L60:M60"/>
    <mergeCell ref="N60:O60"/>
    <mergeCell ref="B57:H57"/>
    <mergeCell ref="J57:K57"/>
    <mergeCell ref="L57:M57"/>
    <mergeCell ref="N57:O57"/>
    <mergeCell ref="B58:H58"/>
    <mergeCell ref="J58:K58"/>
    <mergeCell ref="L58:M58"/>
    <mergeCell ref="N58:O58"/>
    <mergeCell ref="B56:G56"/>
    <mergeCell ref="L56:M56"/>
    <mergeCell ref="N56:O56"/>
    <mergeCell ref="J54:K54"/>
    <mergeCell ref="L54:M54"/>
    <mergeCell ref="B44:H44"/>
    <mergeCell ref="J44:K44"/>
    <mergeCell ref="B51:H51"/>
    <mergeCell ref="J51:K51"/>
    <mergeCell ref="L51:M51"/>
    <mergeCell ref="N51:O51"/>
    <mergeCell ref="N44:O44"/>
    <mergeCell ref="B45:H45"/>
    <mergeCell ref="B43:G43"/>
    <mergeCell ref="A48:T48"/>
    <mergeCell ref="B46:H46"/>
    <mergeCell ref="J46:K46"/>
    <mergeCell ref="L46:M46"/>
    <mergeCell ref="N46:O46"/>
    <mergeCell ref="B47:H47"/>
    <mergeCell ref="J47:K47"/>
    <mergeCell ref="L47:M47"/>
    <mergeCell ref="N47:O47"/>
    <mergeCell ref="N43:O43"/>
    <mergeCell ref="L50:M50"/>
    <mergeCell ref="N50:O50"/>
    <mergeCell ref="B50:G50"/>
    <mergeCell ref="A17:T17"/>
    <mergeCell ref="N25:O25"/>
    <mergeCell ref="B26:H26"/>
    <mergeCell ref="J26:K26"/>
    <mergeCell ref="L26:M26"/>
    <mergeCell ref="N26:O26"/>
    <mergeCell ref="B27:H27"/>
    <mergeCell ref="J27:K27"/>
    <mergeCell ref="B18:H18"/>
    <mergeCell ref="B24:H24"/>
    <mergeCell ref="L18:M18"/>
    <mergeCell ref="N18:O18"/>
    <mergeCell ref="L24:M24"/>
    <mergeCell ref="N24:O24"/>
    <mergeCell ref="L27:M27"/>
    <mergeCell ref="N27:O27"/>
    <mergeCell ref="N33:O33"/>
    <mergeCell ref="B34:H34"/>
    <mergeCell ref="J34:K34"/>
    <mergeCell ref="B37:H37"/>
    <mergeCell ref="A41:T41"/>
    <mergeCell ref="J37:K37"/>
    <mergeCell ref="L37:M37"/>
    <mergeCell ref="N37:O37"/>
    <mergeCell ref="B38:H38"/>
    <mergeCell ref="J38:K38"/>
    <mergeCell ref="L38:M38"/>
    <mergeCell ref="N38:O38"/>
    <mergeCell ref="B39:H39"/>
    <mergeCell ref="J39:K39"/>
    <mergeCell ref="L39:M39"/>
    <mergeCell ref="N39:O39"/>
    <mergeCell ref="B40:H40"/>
    <mergeCell ref="J40:K40"/>
    <mergeCell ref="L40:M40"/>
    <mergeCell ref="N40:O40"/>
    <mergeCell ref="B31:H31"/>
    <mergeCell ref="J31:K31"/>
    <mergeCell ref="L31:M31"/>
    <mergeCell ref="N31:O31"/>
    <mergeCell ref="J45:K45"/>
    <mergeCell ref="B30:H30"/>
    <mergeCell ref="B36:H36"/>
    <mergeCell ref="L30:M30"/>
    <mergeCell ref="N30:O30"/>
    <mergeCell ref="L36:M36"/>
    <mergeCell ref="N36:O36"/>
    <mergeCell ref="B32:H32"/>
    <mergeCell ref="J32:K32"/>
    <mergeCell ref="L32:M32"/>
    <mergeCell ref="L44:M44"/>
    <mergeCell ref="L34:M34"/>
    <mergeCell ref="N34:O34"/>
    <mergeCell ref="L45:M45"/>
    <mergeCell ref="N45:O45"/>
    <mergeCell ref="L43:M43"/>
    <mergeCell ref="N32:O32"/>
    <mergeCell ref="B33:H33"/>
    <mergeCell ref="J33:K33"/>
    <mergeCell ref="L33:M33"/>
    <mergeCell ref="A14:T14"/>
    <mergeCell ref="A15:T15"/>
    <mergeCell ref="B16:G16"/>
    <mergeCell ref="Q16:R16"/>
    <mergeCell ref="B8:T8"/>
    <mergeCell ref="A9:T9"/>
    <mergeCell ref="B10:I10"/>
    <mergeCell ref="L10:S10"/>
    <mergeCell ref="A11:T11"/>
    <mergeCell ref="B12:E12"/>
    <mergeCell ref="F12:I12"/>
    <mergeCell ref="R1:T1"/>
    <mergeCell ref="A2:T2"/>
    <mergeCell ref="A3:T3"/>
    <mergeCell ref="A4:T4"/>
    <mergeCell ref="A5:T5"/>
    <mergeCell ref="C6:I6"/>
    <mergeCell ref="L6:M6"/>
    <mergeCell ref="N6:T6"/>
    <mergeCell ref="A13:T13"/>
    <mergeCell ref="Q228:T228"/>
    <mergeCell ref="B19:H19"/>
    <mergeCell ref="J19:K19"/>
    <mergeCell ref="L19:M19"/>
    <mergeCell ref="N19:O19"/>
    <mergeCell ref="B20:H20"/>
    <mergeCell ref="J20:K20"/>
    <mergeCell ref="L20:M20"/>
    <mergeCell ref="N20:O20"/>
    <mergeCell ref="B21:H21"/>
    <mergeCell ref="J21:K21"/>
    <mergeCell ref="L21:M21"/>
    <mergeCell ref="N21:O21"/>
    <mergeCell ref="B22:H22"/>
    <mergeCell ref="J22:K22"/>
    <mergeCell ref="L22:M22"/>
    <mergeCell ref="N22:O22"/>
    <mergeCell ref="B25:H25"/>
    <mergeCell ref="J25:K25"/>
    <mergeCell ref="L25:M25"/>
    <mergeCell ref="B28:H28"/>
    <mergeCell ref="J28:K28"/>
    <mergeCell ref="L28:M28"/>
    <mergeCell ref="N28:O28"/>
    <mergeCell ref="B62:G62"/>
    <mergeCell ref="A67:T67"/>
    <mergeCell ref="B68:G68"/>
    <mergeCell ref="Q220:T220"/>
    <mergeCell ref="Q222:T222"/>
    <mergeCell ref="Q224:T224"/>
    <mergeCell ref="Q226:T226"/>
    <mergeCell ref="B113:H113"/>
    <mergeCell ref="J113:K113"/>
    <mergeCell ref="L113:M113"/>
    <mergeCell ref="N113:O113"/>
    <mergeCell ref="A103:T103"/>
    <mergeCell ref="B104:G104"/>
    <mergeCell ref="B75:H75"/>
    <mergeCell ref="J75:K75"/>
    <mergeCell ref="L75:M75"/>
    <mergeCell ref="N75:O75"/>
    <mergeCell ref="B93:H93"/>
    <mergeCell ref="J93:K93"/>
    <mergeCell ref="L93:M93"/>
    <mergeCell ref="N93:O93"/>
    <mergeCell ref="B78:H78"/>
    <mergeCell ref="B101:H101"/>
    <mergeCell ref="J101:K101"/>
    <mergeCell ref="B52:H52"/>
    <mergeCell ref="J52:K52"/>
    <mergeCell ref="L52:M52"/>
    <mergeCell ref="N52:O52"/>
    <mergeCell ref="B53:H53"/>
    <mergeCell ref="N72:O72"/>
    <mergeCell ref="B86:G86"/>
    <mergeCell ref="B92:G92"/>
    <mergeCell ref="B74:G74"/>
    <mergeCell ref="A79:T79"/>
    <mergeCell ref="B80:G80"/>
    <mergeCell ref="L74:M74"/>
    <mergeCell ref="N74:O74"/>
    <mergeCell ref="L80:M80"/>
    <mergeCell ref="L62:M62"/>
    <mergeCell ref="N62:O62"/>
    <mergeCell ref="N54:O54"/>
    <mergeCell ref="B69:H69"/>
    <mergeCell ref="J69:K69"/>
    <mergeCell ref="L69:M69"/>
    <mergeCell ref="N69:O69"/>
    <mergeCell ref="L68:M68"/>
    <mergeCell ref="N68:O68"/>
    <mergeCell ref="B54:H54"/>
    <mergeCell ref="J112:K112"/>
    <mergeCell ref="L112:M112"/>
    <mergeCell ref="N112:O112"/>
    <mergeCell ref="B105:H105"/>
    <mergeCell ref="J105:K105"/>
    <mergeCell ref="L105:M105"/>
    <mergeCell ref="N105:O105"/>
    <mergeCell ref="B106:H106"/>
    <mergeCell ref="J106:K106"/>
    <mergeCell ref="L106:M106"/>
    <mergeCell ref="N106:O106"/>
    <mergeCell ref="B107:H107"/>
    <mergeCell ref="J107:K107"/>
    <mergeCell ref="L107:M107"/>
    <mergeCell ref="N107:O107"/>
    <mergeCell ref="B110:G110"/>
    <mergeCell ref="Q117:R117"/>
    <mergeCell ref="Q118:R118"/>
    <mergeCell ref="Q119:R119"/>
    <mergeCell ref="Q120:R120"/>
    <mergeCell ref="L116:M116"/>
    <mergeCell ref="N116:O116"/>
    <mergeCell ref="L117:M117"/>
    <mergeCell ref="N117:O117"/>
    <mergeCell ref="B118:H118"/>
    <mergeCell ref="J118:K118"/>
    <mergeCell ref="L118:M118"/>
    <mergeCell ref="N118:O118"/>
    <mergeCell ref="B119:H119"/>
    <mergeCell ref="J119:K119"/>
    <mergeCell ref="L119:M119"/>
    <mergeCell ref="N119:O119"/>
    <mergeCell ref="Q116:R116"/>
    <mergeCell ref="Q125:R125"/>
    <mergeCell ref="B126:H126"/>
    <mergeCell ref="J126:K126"/>
    <mergeCell ref="L126:M126"/>
    <mergeCell ref="N126:O126"/>
    <mergeCell ref="Q126:R126"/>
    <mergeCell ref="E122:H122"/>
    <mergeCell ref="B123:H123"/>
    <mergeCell ref="J123:K123"/>
    <mergeCell ref="L123:M123"/>
    <mergeCell ref="N123:O123"/>
    <mergeCell ref="Q123:R123"/>
    <mergeCell ref="B124:H124"/>
    <mergeCell ref="J124:K124"/>
    <mergeCell ref="L124:M124"/>
    <mergeCell ref="N124:O124"/>
    <mergeCell ref="Q124:R124"/>
    <mergeCell ref="Q122:R122"/>
    <mergeCell ref="B129:H129"/>
    <mergeCell ref="J129:K129"/>
    <mergeCell ref="L129:M129"/>
    <mergeCell ref="N129:O129"/>
    <mergeCell ref="Q129:R129"/>
    <mergeCell ref="B130:H130"/>
    <mergeCell ref="J130:K130"/>
    <mergeCell ref="L130:M130"/>
    <mergeCell ref="N130:O130"/>
    <mergeCell ref="Q130:R130"/>
    <mergeCell ref="B131:H131"/>
    <mergeCell ref="J131:K131"/>
    <mergeCell ref="L131:M131"/>
    <mergeCell ref="N131:O131"/>
    <mergeCell ref="Q131:R131"/>
    <mergeCell ref="B132:H132"/>
    <mergeCell ref="J132:K132"/>
    <mergeCell ref="L132:M132"/>
    <mergeCell ref="N132:O132"/>
    <mergeCell ref="Q132:R132"/>
    <mergeCell ref="Q137:R137"/>
    <mergeCell ref="B138:H138"/>
    <mergeCell ref="J138:K138"/>
    <mergeCell ref="L138:M138"/>
    <mergeCell ref="N138:O138"/>
    <mergeCell ref="Q138:R138"/>
    <mergeCell ref="B135:H135"/>
    <mergeCell ref="J135:K135"/>
    <mergeCell ref="L135:M135"/>
    <mergeCell ref="N135:O135"/>
    <mergeCell ref="Q135:R135"/>
    <mergeCell ref="B136:H136"/>
    <mergeCell ref="J136:K136"/>
    <mergeCell ref="L136:M136"/>
    <mergeCell ref="N136:O136"/>
    <mergeCell ref="Q136:R136"/>
    <mergeCell ref="Q143:R143"/>
    <mergeCell ref="B144:H144"/>
    <mergeCell ref="J144:K144"/>
    <mergeCell ref="L144:M144"/>
    <mergeCell ref="N144:O144"/>
    <mergeCell ref="Q144:R144"/>
    <mergeCell ref="B141:H141"/>
    <mergeCell ref="J141:K141"/>
    <mergeCell ref="L141:M141"/>
    <mergeCell ref="N141:O141"/>
    <mergeCell ref="Q141:R141"/>
    <mergeCell ref="B142:H142"/>
    <mergeCell ref="J142:K142"/>
    <mergeCell ref="L142:M142"/>
    <mergeCell ref="N142:O142"/>
    <mergeCell ref="Q142:R142"/>
    <mergeCell ref="N104:O104"/>
    <mergeCell ref="L110:M110"/>
    <mergeCell ref="N110:O110"/>
    <mergeCell ref="L122:M122"/>
    <mergeCell ref="N122:O122"/>
    <mergeCell ref="E128:H128"/>
    <mergeCell ref="L128:M128"/>
    <mergeCell ref="N128:O128"/>
    <mergeCell ref="B125:H125"/>
    <mergeCell ref="J125:K125"/>
    <mergeCell ref="L125:M125"/>
    <mergeCell ref="N125:O125"/>
    <mergeCell ref="B120:H120"/>
    <mergeCell ref="J120:K120"/>
    <mergeCell ref="L120:M120"/>
    <mergeCell ref="N120:O120"/>
    <mergeCell ref="E116:H116"/>
    <mergeCell ref="B108:H108"/>
    <mergeCell ref="J108:K108"/>
    <mergeCell ref="L108:M108"/>
    <mergeCell ref="N108:O108"/>
    <mergeCell ref="B111:H111"/>
    <mergeCell ref="J111:K111"/>
    <mergeCell ref="B112:H112"/>
    <mergeCell ref="E134:H134"/>
    <mergeCell ref="L134:M134"/>
    <mergeCell ref="N134:O134"/>
    <mergeCell ref="E140:H140"/>
    <mergeCell ref="L140:M140"/>
    <mergeCell ref="N140:O140"/>
    <mergeCell ref="B147:H147"/>
    <mergeCell ref="J147:K147"/>
    <mergeCell ref="L147:M147"/>
    <mergeCell ref="N147:O147"/>
    <mergeCell ref="B143:H143"/>
    <mergeCell ref="J143:K143"/>
    <mergeCell ref="L143:M143"/>
    <mergeCell ref="N143:O143"/>
    <mergeCell ref="B137:H137"/>
    <mergeCell ref="J137:K137"/>
    <mergeCell ref="L137:M137"/>
    <mergeCell ref="N137:O137"/>
    <mergeCell ref="Q147:R147"/>
    <mergeCell ref="B148:H148"/>
    <mergeCell ref="J148:K148"/>
    <mergeCell ref="L148:M148"/>
    <mergeCell ref="N148:O148"/>
    <mergeCell ref="Q148:R148"/>
    <mergeCell ref="B149:H149"/>
    <mergeCell ref="J149:K149"/>
    <mergeCell ref="L149:M149"/>
    <mergeCell ref="N149:O149"/>
    <mergeCell ref="Q149:R149"/>
    <mergeCell ref="B150:H150"/>
    <mergeCell ref="J150:K150"/>
    <mergeCell ref="L150:M150"/>
    <mergeCell ref="N150:O150"/>
    <mergeCell ref="Q150:R150"/>
    <mergeCell ref="B153:H153"/>
    <mergeCell ref="J153:K153"/>
    <mergeCell ref="L153:M153"/>
    <mergeCell ref="N153:O153"/>
    <mergeCell ref="Q153:R153"/>
    <mergeCell ref="B154:H154"/>
    <mergeCell ref="J154:K154"/>
    <mergeCell ref="L154:M154"/>
    <mergeCell ref="N154:O154"/>
    <mergeCell ref="Q154:R154"/>
    <mergeCell ref="B155:H155"/>
    <mergeCell ref="J155:K155"/>
    <mergeCell ref="L155:M155"/>
    <mergeCell ref="N155:O155"/>
    <mergeCell ref="Q155:R155"/>
    <mergeCell ref="B156:H156"/>
    <mergeCell ref="J156:K156"/>
    <mergeCell ref="L156:M156"/>
    <mergeCell ref="N156:O156"/>
    <mergeCell ref="Q156:R156"/>
    <mergeCell ref="B159:H159"/>
    <mergeCell ref="J159:K159"/>
    <mergeCell ref="L159:M159"/>
    <mergeCell ref="N159:O159"/>
    <mergeCell ref="Q159:R159"/>
    <mergeCell ref="B160:H160"/>
    <mergeCell ref="J160:K160"/>
    <mergeCell ref="L160:M160"/>
    <mergeCell ref="N160:O160"/>
    <mergeCell ref="Q160:R160"/>
    <mergeCell ref="B161:H161"/>
    <mergeCell ref="J161:K161"/>
    <mergeCell ref="L161:M161"/>
    <mergeCell ref="N161:O161"/>
    <mergeCell ref="Q161:R161"/>
    <mergeCell ref="B162:H162"/>
    <mergeCell ref="J162:K162"/>
    <mergeCell ref="L162:M162"/>
    <mergeCell ref="N162:O162"/>
    <mergeCell ref="Q162:R162"/>
    <mergeCell ref="B165:H165"/>
    <mergeCell ref="J165:K165"/>
    <mergeCell ref="L165:M165"/>
    <mergeCell ref="N165:O165"/>
    <mergeCell ref="Q165:R165"/>
    <mergeCell ref="B166:H166"/>
    <mergeCell ref="J166:K166"/>
    <mergeCell ref="L166:M166"/>
    <mergeCell ref="N166:O166"/>
    <mergeCell ref="Q166:R166"/>
    <mergeCell ref="B167:H167"/>
    <mergeCell ref="J167:K167"/>
    <mergeCell ref="L167:M167"/>
    <mergeCell ref="N167:O167"/>
    <mergeCell ref="Q167:R167"/>
    <mergeCell ref="Q172:R172"/>
    <mergeCell ref="B173:H173"/>
    <mergeCell ref="J173:K173"/>
    <mergeCell ref="L173:M173"/>
    <mergeCell ref="N173:O173"/>
    <mergeCell ref="Q173:R173"/>
    <mergeCell ref="B168:H168"/>
    <mergeCell ref="J168:K168"/>
    <mergeCell ref="L168:M168"/>
    <mergeCell ref="N168:O168"/>
    <mergeCell ref="Q168:R168"/>
    <mergeCell ref="B171:H171"/>
    <mergeCell ref="J171:K171"/>
    <mergeCell ref="L171:M171"/>
    <mergeCell ref="N171:O171"/>
    <mergeCell ref="Q171:R171"/>
    <mergeCell ref="Q170:R170"/>
    <mergeCell ref="B174:H174"/>
    <mergeCell ref="J174:K174"/>
    <mergeCell ref="L174:M174"/>
    <mergeCell ref="N174:O174"/>
    <mergeCell ref="Q174:R174"/>
    <mergeCell ref="E146:H146"/>
    <mergeCell ref="L146:M146"/>
    <mergeCell ref="N146:O146"/>
    <mergeCell ref="E152:H152"/>
    <mergeCell ref="L152:M152"/>
    <mergeCell ref="N152:O152"/>
    <mergeCell ref="E158:H158"/>
    <mergeCell ref="L158:M158"/>
    <mergeCell ref="N158:O158"/>
    <mergeCell ref="E164:H164"/>
    <mergeCell ref="L164:M164"/>
    <mergeCell ref="N164:O164"/>
    <mergeCell ref="E170:H170"/>
    <mergeCell ref="L170:M170"/>
    <mergeCell ref="N170:O170"/>
    <mergeCell ref="B172:H172"/>
    <mergeCell ref="J172:K172"/>
    <mergeCell ref="L172:M172"/>
    <mergeCell ref="N172:O172"/>
    <mergeCell ref="Q179:R179"/>
    <mergeCell ref="B180:H180"/>
    <mergeCell ref="J180:K180"/>
    <mergeCell ref="L180:M180"/>
    <mergeCell ref="N180:O180"/>
    <mergeCell ref="Q180:R180"/>
    <mergeCell ref="B177:H177"/>
    <mergeCell ref="J177:K177"/>
    <mergeCell ref="L177:M177"/>
    <mergeCell ref="N177:O177"/>
    <mergeCell ref="Q177:R177"/>
    <mergeCell ref="B178:H178"/>
    <mergeCell ref="J178:K178"/>
    <mergeCell ref="L178:M178"/>
    <mergeCell ref="N178:O178"/>
    <mergeCell ref="Q178:R178"/>
    <mergeCell ref="Q185:R185"/>
    <mergeCell ref="B186:H186"/>
    <mergeCell ref="J186:K186"/>
    <mergeCell ref="L186:M186"/>
    <mergeCell ref="N186:O186"/>
    <mergeCell ref="Q186:R186"/>
    <mergeCell ref="B183:H183"/>
    <mergeCell ref="J183:K183"/>
    <mergeCell ref="L183:M183"/>
    <mergeCell ref="N183:O183"/>
    <mergeCell ref="Q183:R183"/>
    <mergeCell ref="B184:H184"/>
    <mergeCell ref="J184:K184"/>
    <mergeCell ref="L184:M184"/>
    <mergeCell ref="N184:O184"/>
    <mergeCell ref="Q184:R184"/>
    <mergeCell ref="Q191:R191"/>
    <mergeCell ref="B192:H192"/>
    <mergeCell ref="J192:K192"/>
    <mergeCell ref="L192:M192"/>
    <mergeCell ref="N192:O192"/>
    <mergeCell ref="Q192:R192"/>
    <mergeCell ref="B189:H189"/>
    <mergeCell ref="J189:K189"/>
    <mergeCell ref="L189:M189"/>
    <mergeCell ref="N189:O189"/>
    <mergeCell ref="Q189:R189"/>
    <mergeCell ref="B190:H190"/>
    <mergeCell ref="J190:K190"/>
    <mergeCell ref="L190:M190"/>
    <mergeCell ref="N190:O190"/>
    <mergeCell ref="Q190:R190"/>
    <mergeCell ref="L176:M176"/>
    <mergeCell ref="N176:O176"/>
    <mergeCell ref="L182:M182"/>
    <mergeCell ref="N182:O182"/>
    <mergeCell ref="L188:M188"/>
    <mergeCell ref="N188:O188"/>
    <mergeCell ref="B195:H195"/>
    <mergeCell ref="J195:K195"/>
    <mergeCell ref="L195:M195"/>
    <mergeCell ref="N195:O195"/>
    <mergeCell ref="B191:H191"/>
    <mergeCell ref="J191:K191"/>
    <mergeCell ref="L191:M191"/>
    <mergeCell ref="N191:O191"/>
    <mergeCell ref="B185:H185"/>
    <mergeCell ref="J185:K185"/>
    <mergeCell ref="L185:M185"/>
    <mergeCell ref="N185:O185"/>
    <mergeCell ref="B179:H179"/>
    <mergeCell ref="J179:K179"/>
    <mergeCell ref="L179:M179"/>
    <mergeCell ref="N179:O179"/>
    <mergeCell ref="B188:G188"/>
    <mergeCell ref="B194:G194"/>
    <mergeCell ref="Q195:R195"/>
    <mergeCell ref="B196:H196"/>
    <mergeCell ref="J196:K196"/>
    <mergeCell ref="L196:M196"/>
    <mergeCell ref="N196:O196"/>
    <mergeCell ref="Q196:R196"/>
    <mergeCell ref="B197:H197"/>
    <mergeCell ref="J197:K197"/>
    <mergeCell ref="L197:M197"/>
    <mergeCell ref="N197:O197"/>
    <mergeCell ref="Q197:R197"/>
    <mergeCell ref="B198:H198"/>
    <mergeCell ref="J198:K198"/>
    <mergeCell ref="L198:M198"/>
    <mergeCell ref="N198:O198"/>
    <mergeCell ref="Q198:R198"/>
    <mergeCell ref="B201:H201"/>
    <mergeCell ref="J201:K201"/>
    <mergeCell ref="L201:M201"/>
    <mergeCell ref="N201:O201"/>
    <mergeCell ref="Q201:R201"/>
    <mergeCell ref="N204:O204"/>
    <mergeCell ref="Q204:R204"/>
    <mergeCell ref="B207:H207"/>
    <mergeCell ref="J207:K207"/>
    <mergeCell ref="L207:M207"/>
    <mergeCell ref="N207:O207"/>
    <mergeCell ref="Q207:R207"/>
    <mergeCell ref="B202:H202"/>
    <mergeCell ref="J202:K202"/>
    <mergeCell ref="L202:M202"/>
    <mergeCell ref="N202:O202"/>
    <mergeCell ref="Q202:R202"/>
    <mergeCell ref="B203:H203"/>
    <mergeCell ref="J203:K203"/>
    <mergeCell ref="L203:M203"/>
    <mergeCell ref="N203:O203"/>
    <mergeCell ref="Q203:R203"/>
    <mergeCell ref="B210:H210"/>
    <mergeCell ref="J210:K210"/>
    <mergeCell ref="L210:M210"/>
    <mergeCell ref="N210:O210"/>
    <mergeCell ref="Q210:R210"/>
    <mergeCell ref="L194:M194"/>
    <mergeCell ref="N194:O194"/>
    <mergeCell ref="L200:M200"/>
    <mergeCell ref="N200:O200"/>
    <mergeCell ref="L206:M206"/>
    <mergeCell ref="N206:O206"/>
    <mergeCell ref="B208:H208"/>
    <mergeCell ref="J208:K208"/>
    <mergeCell ref="L208:M208"/>
    <mergeCell ref="N208:O208"/>
    <mergeCell ref="Q208:R208"/>
    <mergeCell ref="B209:H209"/>
    <mergeCell ref="J209:K209"/>
    <mergeCell ref="L209:M209"/>
    <mergeCell ref="N209:O209"/>
    <mergeCell ref="Q209:R209"/>
    <mergeCell ref="B204:H204"/>
    <mergeCell ref="J204:K204"/>
    <mergeCell ref="L204:M204"/>
    <mergeCell ref="L212:M212"/>
    <mergeCell ref="N212:O212"/>
    <mergeCell ref="B215:H215"/>
    <mergeCell ref="J215:K215"/>
    <mergeCell ref="L215:M215"/>
    <mergeCell ref="N215:O215"/>
    <mergeCell ref="Q215:R215"/>
    <mergeCell ref="B216:H216"/>
    <mergeCell ref="J216:K216"/>
    <mergeCell ref="L216:M216"/>
    <mergeCell ref="N216:O216"/>
    <mergeCell ref="Q216:R216"/>
    <mergeCell ref="B213:H213"/>
    <mergeCell ref="J213:K213"/>
    <mergeCell ref="L213:M213"/>
    <mergeCell ref="N213:O213"/>
    <mergeCell ref="Q213:R213"/>
    <mergeCell ref="B214:H214"/>
    <mergeCell ref="J214:K214"/>
    <mergeCell ref="L214:M214"/>
    <mergeCell ref="N214:O214"/>
    <mergeCell ref="Q214:R214"/>
    <mergeCell ref="Q212:R2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32"/>
  <sheetViews>
    <sheetView topLeftCell="A14" workbookViewId="0">
      <pane xSplit="12" ySplit="5" topLeftCell="AJ19" activePane="bottomRight" state="frozen"/>
      <selection activeCell="A14" sqref="A14"/>
      <selection pane="topRight" activeCell="M14" sqref="M14"/>
      <selection pane="bottomLeft" activeCell="A19" sqref="A19"/>
      <selection pane="bottomRight" activeCell="A19" sqref="A19"/>
    </sheetView>
  </sheetViews>
  <sheetFormatPr defaultColWidth="4" defaultRowHeight="12.75" x14ac:dyDescent="0.2"/>
  <cols>
    <col min="1" max="1" width="2.5703125" style="13" customWidth="1"/>
    <col min="2" max="2" width="4.85546875" style="13" customWidth="1"/>
    <col min="3" max="3" width="3.140625" style="13" customWidth="1"/>
    <col min="4" max="6" width="4.140625" style="13" customWidth="1"/>
    <col min="7" max="7" width="3.7109375" style="13" customWidth="1"/>
    <col min="8" max="8" width="4.140625" style="13" customWidth="1"/>
    <col min="9" max="9" width="5.5703125" style="13" customWidth="1"/>
    <col min="10" max="10" width="2.7109375" style="13" customWidth="1"/>
    <col min="11" max="11" width="1.7109375" style="13" customWidth="1"/>
    <col min="12" max="12" width="2.5703125" style="13" customWidth="1"/>
    <col min="13" max="13" width="3.140625" style="13" customWidth="1"/>
    <col min="14" max="14" width="5.140625" style="13" customWidth="1"/>
    <col min="15" max="15" width="5.42578125" style="13" customWidth="1"/>
    <col min="16" max="18" width="5.42578125" style="1" customWidth="1"/>
    <col min="19" max="19" width="5" style="1" customWidth="1"/>
    <col min="20" max="20" width="5.5703125" style="1" customWidth="1"/>
    <col min="21" max="21" width="5.28515625" style="1" customWidth="1"/>
    <col min="22" max="22" width="5.5703125" style="1" customWidth="1"/>
    <col min="23" max="23" width="8.7109375" style="13" customWidth="1"/>
    <col min="24" max="24" width="4" style="13"/>
    <col min="25" max="25" width="13.7109375" style="13" customWidth="1"/>
    <col min="26" max="26" width="4" style="13"/>
    <col min="27" max="27" width="15.140625" style="13" customWidth="1"/>
    <col min="28" max="28" width="4" style="13"/>
    <col min="29" max="29" width="15" style="13" customWidth="1"/>
    <col min="30" max="30" width="4.140625" style="13" customWidth="1"/>
    <col min="31" max="31" width="14.42578125" style="13" customWidth="1"/>
    <col min="32" max="32" width="6.140625" style="13" bestFit="1" customWidth="1"/>
    <col min="33" max="33" width="10.7109375" style="13" customWidth="1"/>
    <col min="34" max="34" width="4" style="13"/>
    <col min="35" max="35" width="8" style="13" customWidth="1"/>
    <col min="36" max="36" width="9" style="13" customWidth="1"/>
    <col min="37" max="37" width="4" style="13"/>
    <col min="38" max="38" width="7.42578125" style="13" customWidth="1"/>
    <col min="39" max="39" width="4" style="13"/>
    <col min="40" max="40" width="13.140625" style="13" customWidth="1"/>
    <col min="41" max="41" width="4" style="13"/>
    <col min="42" max="42" width="12.5703125" style="13" customWidth="1"/>
    <col min="43" max="43" width="4" style="13"/>
    <col min="44" max="44" width="10.7109375" style="13" customWidth="1"/>
    <col min="45" max="252" width="4" style="13"/>
    <col min="253" max="253" width="4.140625" style="13" customWidth="1"/>
    <col min="254" max="254" width="4.85546875" style="13" customWidth="1"/>
    <col min="255" max="255" width="5" style="13" customWidth="1"/>
    <col min="256" max="264" width="4.140625" style="13" customWidth="1"/>
    <col min="265" max="265" width="4.42578125" style="13" customWidth="1"/>
    <col min="266" max="267" width="4.140625" style="13" customWidth="1"/>
    <col min="268" max="268" width="1.42578125" style="13" customWidth="1"/>
    <col min="269" max="273" width="3" style="13" customWidth="1"/>
    <col min="274" max="274" width="2.140625" style="13" customWidth="1"/>
    <col min="275" max="275" width="0" style="13" hidden="1" customWidth="1"/>
    <col min="276" max="282" width="4" style="13"/>
    <col min="283" max="283" width="6.140625" style="13" bestFit="1" customWidth="1"/>
    <col min="284" max="284" width="4" style="13"/>
    <col min="285" max="285" width="6.140625" style="13" bestFit="1" customWidth="1"/>
    <col min="286" max="508" width="4" style="13"/>
    <col min="509" max="509" width="4.140625" style="13" customWidth="1"/>
    <col min="510" max="510" width="4.85546875" style="13" customWidth="1"/>
    <col min="511" max="511" width="5" style="13" customWidth="1"/>
    <col min="512" max="520" width="4.140625" style="13" customWidth="1"/>
    <col min="521" max="521" width="4.42578125" style="13" customWidth="1"/>
    <col min="522" max="523" width="4.140625" style="13" customWidth="1"/>
    <col min="524" max="524" width="1.42578125" style="13" customWidth="1"/>
    <col min="525" max="529" width="3" style="13" customWidth="1"/>
    <col min="530" max="530" width="2.140625" style="13" customWidth="1"/>
    <col min="531" max="531" width="0" style="13" hidden="1" customWidth="1"/>
    <col min="532" max="538" width="4" style="13"/>
    <col min="539" max="539" width="6.140625" style="13" bestFit="1" customWidth="1"/>
    <col min="540" max="540" width="4" style="13"/>
    <col min="541" max="541" width="6.140625" style="13" bestFit="1" customWidth="1"/>
    <col min="542" max="764" width="4" style="13"/>
    <col min="765" max="765" width="4.140625" style="13" customWidth="1"/>
    <col min="766" max="766" width="4.85546875" style="13" customWidth="1"/>
    <col min="767" max="767" width="5" style="13" customWidth="1"/>
    <col min="768" max="776" width="4.140625" style="13" customWidth="1"/>
    <col min="777" max="777" width="4.42578125" style="13" customWidth="1"/>
    <col min="778" max="779" width="4.140625" style="13" customWidth="1"/>
    <col min="780" max="780" width="1.42578125" style="13" customWidth="1"/>
    <col min="781" max="785" width="3" style="13" customWidth="1"/>
    <col min="786" max="786" width="2.140625" style="13" customWidth="1"/>
    <col min="787" max="787" width="0" style="13" hidden="1" customWidth="1"/>
    <col min="788" max="794" width="4" style="13"/>
    <col min="795" max="795" width="6.140625" style="13" bestFit="1" customWidth="1"/>
    <col min="796" max="796" width="4" style="13"/>
    <col min="797" max="797" width="6.140625" style="13" bestFit="1" customWidth="1"/>
    <col min="798" max="1020" width="4" style="13"/>
    <col min="1021" max="1021" width="4.140625" style="13" customWidth="1"/>
    <col min="1022" max="1022" width="4.85546875" style="13" customWidth="1"/>
    <col min="1023" max="1023" width="5" style="13" customWidth="1"/>
    <col min="1024" max="1032" width="4.140625" style="13" customWidth="1"/>
    <col min="1033" max="1033" width="4.42578125" style="13" customWidth="1"/>
    <col min="1034" max="1035" width="4.140625" style="13" customWidth="1"/>
    <col min="1036" max="1036" width="1.42578125" style="13" customWidth="1"/>
    <col min="1037" max="1041" width="3" style="13" customWidth="1"/>
    <col min="1042" max="1042" width="2.140625" style="13" customWidth="1"/>
    <col min="1043" max="1043" width="0" style="13" hidden="1" customWidth="1"/>
    <col min="1044" max="1050" width="4" style="13"/>
    <col min="1051" max="1051" width="6.140625" style="13" bestFit="1" customWidth="1"/>
    <col min="1052" max="1052" width="4" style="13"/>
    <col min="1053" max="1053" width="6.140625" style="13" bestFit="1" customWidth="1"/>
    <col min="1054" max="1276" width="4" style="13"/>
    <col min="1277" max="1277" width="4.140625" style="13" customWidth="1"/>
    <col min="1278" max="1278" width="4.85546875" style="13" customWidth="1"/>
    <col min="1279" max="1279" width="5" style="13" customWidth="1"/>
    <col min="1280" max="1288" width="4.140625" style="13" customWidth="1"/>
    <col min="1289" max="1289" width="4.42578125" style="13" customWidth="1"/>
    <col min="1290" max="1291" width="4.140625" style="13" customWidth="1"/>
    <col min="1292" max="1292" width="1.42578125" style="13" customWidth="1"/>
    <col min="1293" max="1297" width="3" style="13" customWidth="1"/>
    <col min="1298" max="1298" width="2.140625" style="13" customWidth="1"/>
    <col min="1299" max="1299" width="0" style="13" hidden="1" customWidth="1"/>
    <col min="1300" max="1306" width="4" style="13"/>
    <col min="1307" max="1307" width="6.140625" style="13" bestFit="1" customWidth="1"/>
    <col min="1308" max="1308" width="4" style="13"/>
    <col min="1309" max="1309" width="6.140625" style="13" bestFit="1" customWidth="1"/>
    <col min="1310" max="1532" width="4" style="13"/>
    <col min="1533" max="1533" width="4.140625" style="13" customWidth="1"/>
    <col min="1534" max="1534" width="4.85546875" style="13" customWidth="1"/>
    <col min="1535" max="1535" width="5" style="13" customWidth="1"/>
    <col min="1536" max="1544" width="4.140625" style="13" customWidth="1"/>
    <col min="1545" max="1545" width="4.42578125" style="13" customWidth="1"/>
    <col min="1546" max="1547" width="4.140625" style="13" customWidth="1"/>
    <col min="1548" max="1548" width="1.42578125" style="13" customWidth="1"/>
    <col min="1549" max="1553" width="3" style="13" customWidth="1"/>
    <col min="1554" max="1554" width="2.140625" style="13" customWidth="1"/>
    <col min="1555" max="1555" width="0" style="13" hidden="1" customWidth="1"/>
    <col min="1556" max="1562" width="4" style="13"/>
    <col min="1563" max="1563" width="6.140625" style="13" bestFit="1" customWidth="1"/>
    <col min="1564" max="1564" width="4" style="13"/>
    <col min="1565" max="1565" width="6.140625" style="13" bestFit="1" customWidth="1"/>
    <col min="1566" max="1788" width="4" style="13"/>
    <col min="1789" max="1789" width="4.140625" style="13" customWidth="1"/>
    <col min="1790" max="1790" width="4.85546875" style="13" customWidth="1"/>
    <col min="1791" max="1791" width="5" style="13" customWidth="1"/>
    <col min="1792" max="1800" width="4.140625" style="13" customWidth="1"/>
    <col min="1801" max="1801" width="4.42578125" style="13" customWidth="1"/>
    <col min="1802" max="1803" width="4.140625" style="13" customWidth="1"/>
    <col min="1804" max="1804" width="1.42578125" style="13" customWidth="1"/>
    <col min="1805" max="1809" width="3" style="13" customWidth="1"/>
    <col min="1810" max="1810" width="2.140625" style="13" customWidth="1"/>
    <col min="1811" max="1811" width="0" style="13" hidden="1" customWidth="1"/>
    <col min="1812" max="1818" width="4" style="13"/>
    <col min="1819" max="1819" width="6.140625" style="13" bestFit="1" customWidth="1"/>
    <col min="1820" max="1820" width="4" style="13"/>
    <col min="1821" max="1821" width="6.140625" style="13" bestFit="1" customWidth="1"/>
    <col min="1822" max="2044" width="4" style="13"/>
    <col min="2045" max="2045" width="4.140625" style="13" customWidth="1"/>
    <col min="2046" max="2046" width="4.85546875" style="13" customWidth="1"/>
    <col min="2047" max="2047" width="5" style="13" customWidth="1"/>
    <col min="2048" max="2056" width="4.140625" style="13" customWidth="1"/>
    <col min="2057" max="2057" width="4.42578125" style="13" customWidth="1"/>
    <col min="2058" max="2059" width="4.140625" style="13" customWidth="1"/>
    <col min="2060" max="2060" width="1.42578125" style="13" customWidth="1"/>
    <col min="2061" max="2065" width="3" style="13" customWidth="1"/>
    <col min="2066" max="2066" width="2.140625" style="13" customWidth="1"/>
    <col min="2067" max="2067" width="0" style="13" hidden="1" customWidth="1"/>
    <col min="2068" max="2074" width="4" style="13"/>
    <col min="2075" max="2075" width="6.140625" style="13" bestFit="1" customWidth="1"/>
    <col min="2076" max="2076" width="4" style="13"/>
    <col min="2077" max="2077" width="6.140625" style="13" bestFit="1" customWidth="1"/>
    <col min="2078" max="2300" width="4" style="13"/>
    <col min="2301" max="2301" width="4.140625" style="13" customWidth="1"/>
    <col min="2302" max="2302" width="4.85546875" style="13" customWidth="1"/>
    <col min="2303" max="2303" width="5" style="13" customWidth="1"/>
    <col min="2304" max="2312" width="4.140625" style="13" customWidth="1"/>
    <col min="2313" max="2313" width="4.42578125" style="13" customWidth="1"/>
    <col min="2314" max="2315" width="4.140625" style="13" customWidth="1"/>
    <col min="2316" max="2316" width="1.42578125" style="13" customWidth="1"/>
    <col min="2317" max="2321" width="3" style="13" customWidth="1"/>
    <col min="2322" max="2322" width="2.140625" style="13" customWidth="1"/>
    <col min="2323" max="2323" width="0" style="13" hidden="1" customWidth="1"/>
    <col min="2324" max="2330" width="4" style="13"/>
    <col min="2331" max="2331" width="6.140625" style="13" bestFit="1" customWidth="1"/>
    <col min="2332" max="2332" width="4" style="13"/>
    <col min="2333" max="2333" width="6.140625" style="13" bestFit="1" customWidth="1"/>
    <col min="2334" max="2556" width="4" style="13"/>
    <col min="2557" max="2557" width="4.140625" style="13" customWidth="1"/>
    <col min="2558" max="2558" width="4.85546875" style="13" customWidth="1"/>
    <col min="2559" max="2559" width="5" style="13" customWidth="1"/>
    <col min="2560" max="2568" width="4.140625" style="13" customWidth="1"/>
    <col min="2569" max="2569" width="4.42578125" style="13" customWidth="1"/>
    <col min="2570" max="2571" width="4.140625" style="13" customWidth="1"/>
    <col min="2572" max="2572" width="1.42578125" style="13" customWidth="1"/>
    <col min="2573" max="2577" width="3" style="13" customWidth="1"/>
    <col min="2578" max="2578" width="2.140625" style="13" customWidth="1"/>
    <col min="2579" max="2579" width="0" style="13" hidden="1" customWidth="1"/>
    <col min="2580" max="2586" width="4" style="13"/>
    <col min="2587" max="2587" width="6.140625" style="13" bestFit="1" customWidth="1"/>
    <col min="2588" max="2588" width="4" style="13"/>
    <col min="2589" max="2589" width="6.140625" style="13" bestFit="1" customWidth="1"/>
    <col min="2590" max="2812" width="4" style="13"/>
    <col min="2813" max="2813" width="4.140625" style="13" customWidth="1"/>
    <col min="2814" max="2814" width="4.85546875" style="13" customWidth="1"/>
    <col min="2815" max="2815" width="5" style="13" customWidth="1"/>
    <col min="2816" max="2824" width="4.140625" style="13" customWidth="1"/>
    <col min="2825" max="2825" width="4.42578125" style="13" customWidth="1"/>
    <col min="2826" max="2827" width="4.140625" style="13" customWidth="1"/>
    <col min="2828" max="2828" width="1.42578125" style="13" customWidth="1"/>
    <col min="2829" max="2833" width="3" style="13" customWidth="1"/>
    <col min="2834" max="2834" width="2.140625" style="13" customWidth="1"/>
    <col min="2835" max="2835" width="0" style="13" hidden="1" customWidth="1"/>
    <col min="2836" max="2842" width="4" style="13"/>
    <col min="2843" max="2843" width="6.140625" style="13" bestFit="1" customWidth="1"/>
    <col min="2844" max="2844" width="4" style="13"/>
    <col min="2845" max="2845" width="6.140625" style="13" bestFit="1" customWidth="1"/>
    <col min="2846" max="3068" width="4" style="13"/>
    <col min="3069" max="3069" width="4.140625" style="13" customWidth="1"/>
    <col min="3070" max="3070" width="4.85546875" style="13" customWidth="1"/>
    <col min="3071" max="3071" width="5" style="13" customWidth="1"/>
    <col min="3072" max="3080" width="4.140625" style="13" customWidth="1"/>
    <col min="3081" max="3081" width="4.42578125" style="13" customWidth="1"/>
    <col min="3082" max="3083" width="4.140625" style="13" customWidth="1"/>
    <col min="3084" max="3084" width="1.42578125" style="13" customWidth="1"/>
    <col min="3085" max="3089" width="3" style="13" customWidth="1"/>
    <col min="3090" max="3090" width="2.140625" style="13" customWidth="1"/>
    <col min="3091" max="3091" width="0" style="13" hidden="1" customWidth="1"/>
    <col min="3092" max="3098" width="4" style="13"/>
    <col min="3099" max="3099" width="6.140625" style="13" bestFit="1" customWidth="1"/>
    <col min="3100" max="3100" width="4" style="13"/>
    <col min="3101" max="3101" width="6.140625" style="13" bestFit="1" customWidth="1"/>
    <col min="3102" max="3324" width="4" style="13"/>
    <col min="3325" max="3325" width="4.140625" style="13" customWidth="1"/>
    <col min="3326" max="3326" width="4.85546875" style="13" customWidth="1"/>
    <col min="3327" max="3327" width="5" style="13" customWidth="1"/>
    <col min="3328" max="3336" width="4.140625" style="13" customWidth="1"/>
    <col min="3337" max="3337" width="4.42578125" style="13" customWidth="1"/>
    <col min="3338" max="3339" width="4.140625" style="13" customWidth="1"/>
    <col min="3340" max="3340" width="1.42578125" style="13" customWidth="1"/>
    <col min="3341" max="3345" width="3" style="13" customWidth="1"/>
    <col min="3346" max="3346" width="2.140625" style="13" customWidth="1"/>
    <col min="3347" max="3347" width="0" style="13" hidden="1" customWidth="1"/>
    <col min="3348" max="3354" width="4" style="13"/>
    <col min="3355" max="3355" width="6.140625" style="13" bestFit="1" customWidth="1"/>
    <col min="3356" max="3356" width="4" style="13"/>
    <col min="3357" max="3357" width="6.140625" style="13" bestFit="1" customWidth="1"/>
    <col min="3358" max="3580" width="4" style="13"/>
    <col min="3581" max="3581" width="4.140625" style="13" customWidth="1"/>
    <col min="3582" max="3582" width="4.85546875" style="13" customWidth="1"/>
    <col min="3583" max="3583" width="5" style="13" customWidth="1"/>
    <col min="3584" max="3592" width="4.140625" style="13" customWidth="1"/>
    <col min="3593" max="3593" width="4.42578125" style="13" customWidth="1"/>
    <col min="3594" max="3595" width="4.140625" style="13" customWidth="1"/>
    <col min="3596" max="3596" width="1.42578125" style="13" customWidth="1"/>
    <col min="3597" max="3601" width="3" style="13" customWidth="1"/>
    <col min="3602" max="3602" width="2.140625" style="13" customWidth="1"/>
    <col min="3603" max="3603" width="0" style="13" hidden="1" customWidth="1"/>
    <col min="3604" max="3610" width="4" style="13"/>
    <col min="3611" max="3611" width="6.140625" style="13" bestFit="1" customWidth="1"/>
    <col min="3612" max="3612" width="4" style="13"/>
    <col min="3613" max="3613" width="6.140625" style="13" bestFit="1" customWidth="1"/>
    <col min="3614" max="3836" width="4" style="13"/>
    <col min="3837" max="3837" width="4.140625" style="13" customWidth="1"/>
    <col min="3838" max="3838" width="4.85546875" style="13" customWidth="1"/>
    <col min="3839" max="3839" width="5" style="13" customWidth="1"/>
    <col min="3840" max="3848" width="4.140625" style="13" customWidth="1"/>
    <col min="3849" max="3849" width="4.42578125" style="13" customWidth="1"/>
    <col min="3850" max="3851" width="4.140625" style="13" customWidth="1"/>
    <col min="3852" max="3852" width="1.42578125" style="13" customWidth="1"/>
    <col min="3853" max="3857" width="3" style="13" customWidth="1"/>
    <col min="3858" max="3858" width="2.140625" style="13" customWidth="1"/>
    <col min="3859" max="3859" width="0" style="13" hidden="1" customWidth="1"/>
    <col min="3860" max="3866" width="4" style="13"/>
    <col min="3867" max="3867" width="6.140625" style="13" bestFit="1" customWidth="1"/>
    <col min="3868" max="3868" width="4" style="13"/>
    <col min="3869" max="3869" width="6.140625" style="13" bestFit="1" customWidth="1"/>
    <col min="3870" max="4092" width="4" style="13"/>
    <col min="4093" max="4093" width="4.140625" style="13" customWidth="1"/>
    <col min="4094" max="4094" width="4.85546875" style="13" customWidth="1"/>
    <col min="4095" max="4095" width="5" style="13" customWidth="1"/>
    <col min="4096" max="4104" width="4.140625" style="13" customWidth="1"/>
    <col min="4105" max="4105" width="4.42578125" style="13" customWidth="1"/>
    <col min="4106" max="4107" width="4.140625" style="13" customWidth="1"/>
    <col min="4108" max="4108" width="1.42578125" style="13" customWidth="1"/>
    <col min="4109" max="4113" width="3" style="13" customWidth="1"/>
    <col min="4114" max="4114" width="2.140625" style="13" customWidth="1"/>
    <col min="4115" max="4115" width="0" style="13" hidden="1" customWidth="1"/>
    <col min="4116" max="4122" width="4" style="13"/>
    <col min="4123" max="4123" width="6.140625" style="13" bestFit="1" customWidth="1"/>
    <col min="4124" max="4124" width="4" style="13"/>
    <col min="4125" max="4125" width="6.140625" style="13" bestFit="1" customWidth="1"/>
    <col min="4126" max="4348" width="4" style="13"/>
    <col min="4349" max="4349" width="4.140625" style="13" customWidth="1"/>
    <col min="4350" max="4350" width="4.85546875" style="13" customWidth="1"/>
    <col min="4351" max="4351" width="5" style="13" customWidth="1"/>
    <col min="4352" max="4360" width="4.140625" style="13" customWidth="1"/>
    <col min="4361" max="4361" width="4.42578125" style="13" customWidth="1"/>
    <col min="4362" max="4363" width="4.140625" style="13" customWidth="1"/>
    <col min="4364" max="4364" width="1.42578125" style="13" customWidth="1"/>
    <col min="4365" max="4369" width="3" style="13" customWidth="1"/>
    <col min="4370" max="4370" width="2.140625" style="13" customWidth="1"/>
    <col min="4371" max="4371" width="0" style="13" hidden="1" customWidth="1"/>
    <col min="4372" max="4378" width="4" style="13"/>
    <col min="4379" max="4379" width="6.140625" style="13" bestFit="1" customWidth="1"/>
    <col min="4380" max="4380" width="4" style="13"/>
    <col min="4381" max="4381" width="6.140625" style="13" bestFit="1" customWidth="1"/>
    <col min="4382" max="4604" width="4" style="13"/>
    <col min="4605" max="4605" width="4.140625" style="13" customWidth="1"/>
    <col min="4606" max="4606" width="4.85546875" style="13" customWidth="1"/>
    <col min="4607" max="4607" width="5" style="13" customWidth="1"/>
    <col min="4608" max="4616" width="4.140625" style="13" customWidth="1"/>
    <col min="4617" max="4617" width="4.42578125" style="13" customWidth="1"/>
    <col min="4618" max="4619" width="4.140625" style="13" customWidth="1"/>
    <col min="4620" max="4620" width="1.42578125" style="13" customWidth="1"/>
    <col min="4621" max="4625" width="3" style="13" customWidth="1"/>
    <col min="4626" max="4626" width="2.140625" style="13" customWidth="1"/>
    <col min="4627" max="4627" width="0" style="13" hidden="1" customWidth="1"/>
    <col min="4628" max="4634" width="4" style="13"/>
    <col min="4635" max="4635" width="6.140625" style="13" bestFit="1" customWidth="1"/>
    <col min="4636" max="4636" width="4" style="13"/>
    <col min="4637" max="4637" width="6.140625" style="13" bestFit="1" customWidth="1"/>
    <col min="4638" max="4860" width="4" style="13"/>
    <col min="4861" max="4861" width="4.140625" style="13" customWidth="1"/>
    <col min="4862" max="4862" width="4.85546875" style="13" customWidth="1"/>
    <col min="4863" max="4863" width="5" style="13" customWidth="1"/>
    <col min="4864" max="4872" width="4.140625" style="13" customWidth="1"/>
    <col min="4873" max="4873" width="4.42578125" style="13" customWidth="1"/>
    <col min="4874" max="4875" width="4.140625" style="13" customWidth="1"/>
    <col min="4876" max="4876" width="1.42578125" style="13" customWidth="1"/>
    <col min="4877" max="4881" width="3" style="13" customWidth="1"/>
    <col min="4882" max="4882" width="2.140625" style="13" customWidth="1"/>
    <col min="4883" max="4883" width="0" style="13" hidden="1" customWidth="1"/>
    <col min="4884" max="4890" width="4" style="13"/>
    <col min="4891" max="4891" width="6.140625" style="13" bestFit="1" customWidth="1"/>
    <col min="4892" max="4892" width="4" style="13"/>
    <col min="4893" max="4893" width="6.140625" style="13" bestFit="1" customWidth="1"/>
    <col min="4894" max="5116" width="4" style="13"/>
    <col min="5117" max="5117" width="4.140625" style="13" customWidth="1"/>
    <col min="5118" max="5118" width="4.85546875" style="13" customWidth="1"/>
    <col min="5119" max="5119" width="5" style="13" customWidth="1"/>
    <col min="5120" max="5128" width="4.140625" style="13" customWidth="1"/>
    <col min="5129" max="5129" width="4.42578125" style="13" customWidth="1"/>
    <col min="5130" max="5131" width="4.140625" style="13" customWidth="1"/>
    <col min="5132" max="5132" width="1.42578125" style="13" customWidth="1"/>
    <col min="5133" max="5137" width="3" style="13" customWidth="1"/>
    <col min="5138" max="5138" width="2.140625" style="13" customWidth="1"/>
    <col min="5139" max="5139" width="0" style="13" hidden="1" customWidth="1"/>
    <col min="5140" max="5146" width="4" style="13"/>
    <col min="5147" max="5147" width="6.140625" style="13" bestFit="1" customWidth="1"/>
    <col min="5148" max="5148" width="4" style="13"/>
    <col min="5149" max="5149" width="6.140625" style="13" bestFit="1" customWidth="1"/>
    <col min="5150" max="5372" width="4" style="13"/>
    <col min="5373" max="5373" width="4.140625" style="13" customWidth="1"/>
    <col min="5374" max="5374" width="4.85546875" style="13" customWidth="1"/>
    <col min="5375" max="5375" width="5" style="13" customWidth="1"/>
    <col min="5376" max="5384" width="4.140625" style="13" customWidth="1"/>
    <col min="5385" max="5385" width="4.42578125" style="13" customWidth="1"/>
    <col min="5386" max="5387" width="4.140625" style="13" customWidth="1"/>
    <col min="5388" max="5388" width="1.42578125" style="13" customWidth="1"/>
    <col min="5389" max="5393" width="3" style="13" customWidth="1"/>
    <col min="5394" max="5394" width="2.140625" style="13" customWidth="1"/>
    <col min="5395" max="5395" width="0" style="13" hidden="1" customWidth="1"/>
    <col min="5396" max="5402" width="4" style="13"/>
    <col min="5403" max="5403" width="6.140625" style="13" bestFit="1" customWidth="1"/>
    <col min="5404" max="5404" width="4" style="13"/>
    <col min="5405" max="5405" width="6.140625" style="13" bestFit="1" customWidth="1"/>
    <col min="5406" max="5628" width="4" style="13"/>
    <col min="5629" max="5629" width="4.140625" style="13" customWidth="1"/>
    <col min="5630" max="5630" width="4.85546875" style="13" customWidth="1"/>
    <col min="5631" max="5631" width="5" style="13" customWidth="1"/>
    <col min="5632" max="5640" width="4.140625" style="13" customWidth="1"/>
    <col min="5641" max="5641" width="4.42578125" style="13" customWidth="1"/>
    <col min="5642" max="5643" width="4.140625" style="13" customWidth="1"/>
    <col min="5644" max="5644" width="1.42578125" style="13" customWidth="1"/>
    <col min="5645" max="5649" width="3" style="13" customWidth="1"/>
    <col min="5650" max="5650" width="2.140625" style="13" customWidth="1"/>
    <col min="5651" max="5651" width="0" style="13" hidden="1" customWidth="1"/>
    <col min="5652" max="5658" width="4" style="13"/>
    <col min="5659" max="5659" width="6.140625" style="13" bestFit="1" customWidth="1"/>
    <col min="5660" max="5660" width="4" style="13"/>
    <col min="5661" max="5661" width="6.140625" style="13" bestFit="1" customWidth="1"/>
    <col min="5662" max="5884" width="4" style="13"/>
    <col min="5885" max="5885" width="4.140625" style="13" customWidth="1"/>
    <col min="5886" max="5886" width="4.85546875" style="13" customWidth="1"/>
    <col min="5887" max="5887" width="5" style="13" customWidth="1"/>
    <col min="5888" max="5896" width="4.140625" style="13" customWidth="1"/>
    <col min="5897" max="5897" width="4.42578125" style="13" customWidth="1"/>
    <col min="5898" max="5899" width="4.140625" style="13" customWidth="1"/>
    <col min="5900" max="5900" width="1.42578125" style="13" customWidth="1"/>
    <col min="5901" max="5905" width="3" style="13" customWidth="1"/>
    <col min="5906" max="5906" width="2.140625" style="13" customWidth="1"/>
    <col min="5907" max="5907" width="0" style="13" hidden="1" customWidth="1"/>
    <col min="5908" max="5914" width="4" style="13"/>
    <col min="5915" max="5915" width="6.140625" style="13" bestFit="1" customWidth="1"/>
    <col min="5916" max="5916" width="4" style="13"/>
    <col min="5917" max="5917" width="6.140625" style="13" bestFit="1" customWidth="1"/>
    <col min="5918" max="6140" width="4" style="13"/>
    <col min="6141" max="6141" width="4.140625" style="13" customWidth="1"/>
    <col min="6142" max="6142" width="4.85546875" style="13" customWidth="1"/>
    <col min="6143" max="6143" width="5" style="13" customWidth="1"/>
    <col min="6144" max="6152" width="4.140625" style="13" customWidth="1"/>
    <col min="6153" max="6153" width="4.42578125" style="13" customWidth="1"/>
    <col min="6154" max="6155" width="4.140625" style="13" customWidth="1"/>
    <col min="6156" max="6156" width="1.42578125" style="13" customWidth="1"/>
    <col min="6157" max="6161" width="3" style="13" customWidth="1"/>
    <col min="6162" max="6162" width="2.140625" style="13" customWidth="1"/>
    <col min="6163" max="6163" width="0" style="13" hidden="1" customWidth="1"/>
    <col min="6164" max="6170" width="4" style="13"/>
    <col min="6171" max="6171" width="6.140625" style="13" bestFit="1" customWidth="1"/>
    <col min="6172" max="6172" width="4" style="13"/>
    <col min="6173" max="6173" width="6.140625" style="13" bestFit="1" customWidth="1"/>
    <col min="6174" max="6396" width="4" style="13"/>
    <col min="6397" max="6397" width="4.140625" style="13" customWidth="1"/>
    <col min="6398" max="6398" width="4.85546875" style="13" customWidth="1"/>
    <col min="6399" max="6399" width="5" style="13" customWidth="1"/>
    <col min="6400" max="6408" width="4.140625" style="13" customWidth="1"/>
    <col min="6409" max="6409" width="4.42578125" style="13" customWidth="1"/>
    <col min="6410" max="6411" width="4.140625" style="13" customWidth="1"/>
    <col min="6412" max="6412" width="1.42578125" style="13" customWidth="1"/>
    <col min="6413" max="6417" width="3" style="13" customWidth="1"/>
    <col min="6418" max="6418" width="2.140625" style="13" customWidth="1"/>
    <col min="6419" max="6419" width="0" style="13" hidden="1" customWidth="1"/>
    <col min="6420" max="6426" width="4" style="13"/>
    <col min="6427" max="6427" width="6.140625" style="13" bestFit="1" customWidth="1"/>
    <col min="6428" max="6428" width="4" style="13"/>
    <col min="6429" max="6429" width="6.140625" style="13" bestFit="1" customWidth="1"/>
    <col min="6430" max="6652" width="4" style="13"/>
    <col min="6653" max="6653" width="4.140625" style="13" customWidth="1"/>
    <col min="6654" max="6654" width="4.85546875" style="13" customWidth="1"/>
    <col min="6655" max="6655" width="5" style="13" customWidth="1"/>
    <col min="6656" max="6664" width="4.140625" style="13" customWidth="1"/>
    <col min="6665" max="6665" width="4.42578125" style="13" customWidth="1"/>
    <col min="6666" max="6667" width="4.140625" style="13" customWidth="1"/>
    <col min="6668" max="6668" width="1.42578125" style="13" customWidth="1"/>
    <col min="6669" max="6673" width="3" style="13" customWidth="1"/>
    <col min="6674" max="6674" width="2.140625" style="13" customWidth="1"/>
    <col min="6675" max="6675" width="0" style="13" hidden="1" customWidth="1"/>
    <col min="6676" max="6682" width="4" style="13"/>
    <col min="6683" max="6683" width="6.140625" style="13" bestFit="1" customWidth="1"/>
    <col min="6684" max="6684" width="4" style="13"/>
    <col min="6685" max="6685" width="6.140625" style="13" bestFit="1" customWidth="1"/>
    <col min="6686" max="6908" width="4" style="13"/>
    <col min="6909" max="6909" width="4.140625" style="13" customWidth="1"/>
    <col min="6910" max="6910" width="4.85546875" style="13" customWidth="1"/>
    <col min="6911" max="6911" width="5" style="13" customWidth="1"/>
    <col min="6912" max="6920" width="4.140625" style="13" customWidth="1"/>
    <col min="6921" max="6921" width="4.42578125" style="13" customWidth="1"/>
    <col min="6922" max="6923" width="4.140625" style="13" customWidth="1"/>
    <col min="6924" max="6924" width="1.42578125" style="13" customWidth="1"/>
    <col min="6925" max="6929" width="3" style="13" customWidth="1"/>
    <col min="6930" max="6930" width="2.140625" style="13" customWidth="1"/>
    <col min="6931" max="6931" width="0" style="13" hidden="1" customWidth="1"/>
    <col min="6932" max="6938" width="4" style="13"/>
    <col min="6939" max="6939" width="6.140625" style="13" bestFit="1" customWidth="1"/>
    <col min="6940" max="6940" width="4" style="13"/>
    <col min="6941" max="6941" width="6.140625" style="13" bestFit="1" customWidth="1"/>
    <col min="6942" max="7164" width="4" style="13"/>
    <col min="7165" max="7165" width="4.140625" style="13" customWidth="1"/>
    <col min="7166" max="7166" width="4.85546875" style="13" customWidth="1"/>
    <col min="7167" max="7167" width="5" style="13" customWidth="1"/>
    <col min="7168" max="7176" width="4.140625" style="13" customWidth="1"/>
    <col min="7177" max="7177" width="4.42578125" style="13" customWidth="1"/>
    <col min="7178" max="7179" width="4.140625" style="13" customWidth="1"/>
    <col min="7180" max="7180" width="1.42578125" style="13" customWidth="1"/>
    <col min="7181" max="7185" width="3" style="13" customWidth="1"/>
    <col min="7186" max="7186" width="2.140625" style="13" customWidth="1"/>
    <col min="7187" max="7187" width="0" style="13" hidden="1" customWidth="1"/>
    <col min="7188" max="7194" width="4" style="13"/>
    <col min="7195" max="7195" width="6.140625" style="13" bestFit="1" customWidth="1"/>
    <col min="7196" max="7196" width="4" style="13"/>
    <col min="7197" max="7197" width="6.140625" style="13" bestFit="1" customWidth="1"/>
    <col min="7198" max="7420" width="4" style="13"/>
    <col min="7421" max="7421" width="4.140625" style="13" customWidth="1"/>
    <col min="7422" max="7422" width="4.85546875" style="13" customWidth="1"/>
    <col min="7423" max="7423" width="5" style="13" customWidth="1"/>
    <col min="7424" max="7432" width="4.140625" style="13" customWidth="1"/>
    <col min="7433" max="7433" width="4.42578125" style="13" customWidth="1"/>
    <col min="7434" max="7435" width="4.140625" style="13" customWidth="1"/>
    <col min="7436" max="7436" width="1.42578125" style="13" customWidth="1"/>
    <col min="7437" max="7441" width="3" style="13" customWidth="1"/>
    <col min="7442" max="7442" width="2.140625" style="13" customWidth="1"/>
    <col min="7443" max="7443" width="0" style="13" hidden="1" customWidth="1"/>
    <col min="7444" max="7450" width="4" style="13"/>
    <col min="7451" max="7451" width="6.140625" style="13" bestFit="1" customWidth="1"/>
    <col min="7452" max="7452" width="4" style="13"/>
    <col min="7453" max="7453" width="6.140625" style="13" bestFit="1" customWidth="1"/>
    <col min="7454" max="7676" width="4" style="13"/>
    <col min="7677" max="7677" width="4.140625" style="13" customWidth="1"/>
    <col min="7678" max="7678" width="4.85546875" style="13" customWidth="1"/>
    <col min="7679" max="7679" width="5" style="13" customWidth="1"/>
    <col min="7680" max="7688" width="4.140625" style="13" customWidth="1"/>
    <col min="7689" max="7689" width="4.42578125" style="13" customWidth="1"/>
    <col min="7690" max="7691" width="4.140625" style="13" customWidth="1"/>
    <col min="7692" max="7692" width="1.42578125" style="13" customWidth="1"/>
    <col min="7693" max="7697" width="3" style="13" customWidth="1"/>
    <col min="7698" max="7698" width="2.140625" style="13" customWidth="1"/>
    <col min="7699" max="7699" width="0" style="13" hidden="1" customWidth="1"/>
    <col min="7700" max="7706" width="4" style="13"/>
    <col min="7707" max="7707" width="6.140625" style="13" bestFit="1" customWidth="1"/>
    <col min="7708" max="7708" width="4" style="13"/>
    <col min="7709" max="7709" width="6.140625" style="13" bestFit="1" customWidth="1"/>
    <col min="7710" max="7932" width="4" style="13"/>
    <col min="7933" max="7933" width="4.140625" style="13" customWidth="1"/>
    <col min="7934" max="7934" width="4.85546875" style="13" customWidth="1"/>
    <col min="7935" max="7935" width="5" style="13" customWidth="1"/>
    <col min="7936" max="7944" width="4.140625" style="13" customWidth="1"/>
    <col min="7945" max="7945" width="4.42578125" style="13" customWidth="1"/>
    <col min="7946" max="7947" width="4.140625" style="13" customWidth="1"/>
    <col min="7948" max="7948" width="1.42578125" style="13" customWidth="1"/>
    <col min="7949" max="7953" width="3" style="13" customWidth="1"/>
    <col min="7954" max="7954" width="2.140625" style="13" customWidth="1"/>
    <col min="7955" max="7955" width="0" style="13" hidden="1" customWidth="1"/>
    <col min="7956" max="7962" width="4" style="13"/>
    <col min="7963" max="7963" width="6.140625" style="13" bestFit="1" customWidth="1"/>
    <col min="7964" max="7964" width="4" style="13"/>
    <col min="7965" max="7965" width="6.140625" style="13" bestFit="1" customWidth="1"/>
    <col min="7966" max="8188" width="4" style="13"/>
    <col min="8189" max="8189" width="4.140625" style="13" customWidth="1"/>
    <col min="8190" max="8190" width="4.85546875" style="13" customWidth="1"/>
    <col min="8191" max="8191" width="5" style="13" customWidth="1"/>
    <col min="8192" max="8200" width="4.140625" style="13" customWidth="1"/>
    <col min="8201" max="8201" width="4.42578125" style="13" customWidth="1"/>
    <col min="8202" max="8203" width="4.140625" style="13" customWidth="1"/>
    <col min="8204" max="8204" width="1.42578125" style="13" customWidth="1"/>
    <col min="8205" max="8209" width="3" style="13" customWidth="1"/>
    <col min="8210" max="8210" width="2.140625" style="13" customWidth="1"/>
    <col min="8211" max="8211" width="0" style="13" hidden="1" customWidth="1"/>
    <col min="8212" max="8218" width="4" style="13"/>
    <col min="8219" max="8219" width="6.140625" style="13" bestFit="1" customWidth="1"/>
    <col min="8220" max="8220" width="4" style="13"/>
    <col min="8221" max="8221" width="6.140625" style="13" bestFit="1" customWidth="1"/>
    <col min="8222" max="8444" width="4" style="13"/>
    <col min="8445" max="8445" width="4.140625" style="13" customWidth="1"/>
    <col min="8446" max="8446" width="4.85546875" style="13" customWidth="1"/>
    <col min="8447" max="8447" width="5" style="13" customWidth="1"/>
    <col min="8448" max="8456" width="4.140625" style="13" customWidth="1"/>
    <col min="8457" max="8457" width="4.42578125" style="13" customWidth="1"/>
    <col min="8458" max="8459" width="4.140625" style="13" customWidth="1"/>
    <col min="8460" max="8460" width="1.42578125" style="13" customWidth="1"/>
    <col min="8461" max="8465" width="3" style="13" customWidth="1"/>
    <col min="8466" max="8466" width="2.140625" style="13" customWidth="1"/>
    <col min="8467" max="8467" width="0" style="13" hidden="1" customWidth="1"/>
    <col min="8468" max="8474" width="4" style="13"/>
    <col min="8475" max="8475" width="6.140625" style="13" bestFit="1" customWidth="1"/>
    <col min="8476" max="8476" width="4" style="13"/>
    <col min="8477" max="8477" width="6.140625" style="13" bestFit="1" customWidth="1"/>
    <col min="8478" max="8700" width="4" style="13"/>
    <col min="8701" max="8701" width="4.140625" style="13" customWidth="1"/>
    <col min="8702" max="8702" width="4.85546875" style="13" customWidth="1"/>
    <col min="8703" max="8703" width="5" style="13" customWidth="1"/>
    <col min="8704" max="8712" width="4.140625" style="13" customWidth="1"/>
    <col min="8713" max="8713" width="4.42578125" style="13" customWidth="1"/>
    <col min="8714" max="8715" width="4.140625" style="13" customWidth="1"/>
    <col min="8716" max="8716" width="1.42578125" style="13" customWidth="1"/>
    <col min="8717" max="8721" width="3" style="13" customWidth="1"/>
    <col min="8722" max="8722" width="2.140625" style="13" customWidth="1"/>
    <col min="8723" max="8723" width="0" style="13" hidden="1" customWidth="1"/>
    <col min="8724" max="8730" width="4" style="13"/>
    <col min="8731" max="8731" width="6.140625" style="13" bestFit="1" customWidth="1"/>
    <col min="8732" max="8732" width="4" style="13"/>
    <col min="8733" max="8733" width="6.140625" style="13" bestFit="1" customWidth="1"/>
    <col min="8734" max="8956" width="4" style="13"/>
    <col min="8957" max="8957" width="4.140625" style="13" customWidth="1"/>
    <col min="8958" max="8958" width="4.85546875" style="13" customWidth="1"/>
    <col min="8959" max="8959" width="5" style="13" customWidth="1"/>
    <col min="8960" max="8968" width="4.140625" style="13" customWidth="1"/>
    <col min="8969" max="8969" width="4.42578125" style="13" customWidth="1"/>
    <col min="8970" max="8971" width="4.140625" style="13" customWidth="1"/>
    <col min="8972" max="8972" width="1.42578125" style="13" customWidth="1"/>
    <col min="8973" max="8977" width="3" style="13" customWidth="1"/>
    <col min="8978" max="8978" width="2.140625" style="13" customWidth="1"/>
    <col min="8979" max="8979" width="0" style="13" hidden="1" customWidth="1"/>
    <col min="8980" max="8986" width="4" style="13"/>
    <col min="8987" max="8987" width="6.140625" style="13" bestFit="1" customWidth="1"/>
    <col min="8988" max="8988" width="4" style="13"/>
    <col min="8989" max="8989" width="6.140625" style="13" bestFit="1" customWidth="1"/>
    <col min="8990" max="9212" width="4" style="13"/>
    <col min="9213" max="9213" width="4.140625" style="13" customWidth="1"/>
    <col min="9214" max="9214" width="4.85546875" style="13" customWidth="1"/>
    <col min="9215" max="9215" width="5" style="13" customWidth="1"/>
    <col min="9216" max="9224" width="4.140625" style="13" customWidth="1"/>
    <col min="9225" max="9225" width="4.42578125" style="13" customWidth="1"/>
    <col min="9226" max="9227" width="4.140625" style="13" customWidth="1"/>
    <col min="9228" max="9228" width="1.42578125" style="13" customWidth="1"/>
    <col min="9229" max="9233" width="3" style="13" customWidth="1"/>
    <col min="9234" max="9234" width="2.140625" style="13" customWidth="1"/>
    <col min="9235" max="9235" width="0" style="13" hidden="1" customWidth="1"/>
    <col min="9236" max="9242" width="4" style="13"/>
    <col min="9243" max="9243" width="6.140625" style="13" bestFit="1" customWidth="1"/>
    <col min="9244" max="9244" width="4" style="13"/>
    <col min="9245" max="9245" width="6.140625" style="13" bestFit="1" customWidth="1"/>
    <col min="9246" max="9468" width="4" style="13"/>
    <col min="9469" max="9469" width="4.140625" style="13" customWidth="1"/>
    <col min="9470" max="9470" width="4.85546875" style="13" customWidth="1"/>
    <col min="9471" max="9471" width="5" style="13" customWidth="1"/>
    <col min="9472" max="9480" width="4.140625" style="13" customWidth="1"/>
    <col min="9481" max="9481" width="4.42578125" style="13" customWidth="1"/>
    <col min="9482" max="9483" width="4.140625" style="13" customWidth="1"/>
    <col min="9484" max="9484" width="1.42578125" style="13" customWidth="1"/>
    <col min="9485" max="9489" width="3" style="13" customWidth="1"/>
    <col min="9490" max="9490" width="2.140625" style="13" customWidth="1"/>
    <col min="9491" max="9491" width="0" style="13" hidden="1" customWidth="1"/>
    <col min="9492" max="9498" width="4" style="13"/>
    <col min="9499" max="9499" width="6.140625" style="13" bestFit="1" customWidth="1"/>
    <col min="9500" max="9500" width="4" style="13"/>
    <col min="9501" max="9501" width="6.140625" style="13" bestFit="1" customWidth="1"/>
    <col min="9502" max="9724" width="4" style="13"/>
    <col min="9725" max="9725" width="4.140625" style="13" customWidth="1"/>
    <col min="9726" max="9726" width="4.85546875" style="13" customWidth="1"/>
    <col min="9727" max="9727" width="5" style="13" customWidth="1"/>
    <col min="9728" max="9736" width="4.140625" style="13" customWidth="1"/>
    <col min="9737" max="9737" width="4.42578125" style="13" customWidth="1"/>
    <col min="9738" max="9739" width="4.140625" style="13" customWidth="1"/>
    <col min="9740" max="9740" width="1.42578125" style="13" customWidth="1"/>
    <col min="9741" max="9745" width="3" style="13" customWidth="1"/>
    <col min="9746" max="9746" width="2.140625" style="13" customWidth="1"/>
    <col min="9747" max="9747" width="0" style="13" hidden="1" customWidth="1"/>
    <col min="9748" max="9754" width="4" style="13"/>
    <col min="9755" max="9755" width="6.140625" style="13" bestFit="1" customWidth="1"/>
    <col min="9756" max="9756" width="4" style="13"/>
    <col min="9757" max="9757" width="6.140625" style="13" bestFit="1" customWidth="1"/>
    <col min="9758" max="9980" width="4" style="13"/>
    <col min="9981" max="9981" width="4.140625" style="13" customWidth="1"/>
    <col min="9982" max="9982" width="4.85546875" style="13" customWidth="1"/>
    <col min="9983" max="9983" width="5" style="13" customWidth="1"/>
    <col min="9984" max="9992" width="4.140625" style="13" customWidth="1"/>
    <col min="9993" max="9993" width="4.42578125" style="13" customWidth="1"/>
    <col min="9994" max="9995" width="4.140625" style="13" customWidth="1"/>
    <col min="9996" max="9996" width="1.42578125" style="13" customWidth="1"/>
    <col min="9997" max="10001" width="3" style="13" customWidth="1"/>
    <col min="10002" max="10002" width="2.140625" style="13" customWidth="1"/>
    <col min="10003" max="10003" width="0" style="13" hidden="1" customWidth="1"/>
    <col min="10004" max="10010" width="4" style="13"/>
    <col min="10011" max="10011" width="6.140625" style="13" bestFit="1" customWidth="1"/>
    <col min="10012" max="10012" width="4" style="13"/>
    <col min="10013" max="10013" width="6.140625" style="13" bestFit="1" customWidth="1"/>
    <col min="10014" max="10236" width="4" style="13"/>
    <col min="10237" max="10237" width="4.140625" style="13" customWidth="1"/>
    <col min="10238" max="10238" width="4.85546875" style="13" customWidth="1"/>
    <col min="10239" max="10239" width="5" style="13" customWidth="1"/>
    <col min="10240" max="10248" width="4.140625" style="13" customWidth="1"/>
    <col min="10249" max="10249" width="4.42578125" style="13" customWidth="1"/>
    <col min="10250" max="10251" width="4.140625" style="13" customWidth="1"/>
    <col min="10252" max="10252" width="1.42578125" style="13" customWidth="1"/>
    <col min="10253" max="10257" width="3" style="13" customWidth="1"/>
    <col min="10258" max="10258" width="2.140625" style="13" customWidth="1"/>
    <col min="10259" max="10259" width="0" style="13" hidden="1" customWidth="1"/>
    <col min="10260" max="10266" width="4" style="13"/>
    <col min="10267" max="10267" width="6.140625" style="13" bestFit="1" customWidth="1"/>
    <col min="10268" max="10268" width="4" style="13"/>
    <col min="10269" max="10269" width="6.140625" style="13" bestFit="1" customWidth="1"/>
    <col min="10270" max="10492" width="4" style="13"/>
    <col min="10493" max="10493" width="4.140625" style="13" customWidth="1"/>
    <col min="10494" max="10494" width="4.85546875" style="13" customWidth="1"/>
    <col min="10495" max="10495" width="5" style="13" customWidth="1"/>
    <col min="10496" max="10504" width="4.140625" style="13" customWidth="1"/>
    <col min="10505" max="10505" width="4.42578125" style="13" customWidth="1"/>
    <col min="10506" max="10507" width="4.140625" style="13" customWidth="1"/>
    <col min="10508" max="10508" width="1.42578125" style="13" customWidth="1"/>
    <col min="10509" max="10513" width="3" style="13" customWidth="1"/>
    <col min="10514" max="10514" width="2.140625" style="13" customWidth="1"/>
    <col min="10515" max="10515" width="0" style="13" hidden="1" customWidth="1"/>
    <col min="10516" max="10522" width="4" style="13"/>
    <col min="10523" max="10523" width="6.140625" style="13" bestFit="1" customWidth="1"/>
    <col min="10524" max="10524" width="4" style="13"/>
    <col min="10525" max="10525" width="6.140625" style="13" bestFit="1" customWidth="1"/>
    <col min="10526" max="10748" width="4" style="13"/>
    <col min="10749" max="10749" width="4.140625" style="13" customWidth="1"/>
    <col min="10750" max="10750" width="4.85546875" style="13" customWidth="1"/>
    <col min="10751" max="10751" width="5" style="13" customWidth="1"/>
    <col min="10752" max="10760" width="4.140625" style="13" customWidth="1"/>
    <col min="10761" max="10761" width="4.42578125" style="13" customWidth="1"/>
    <col min="10762" max="10763" width="4.140625" style="13" customWidth="1"/>
    <col min="10764" max="10764" width="1.42578125" style="13" customWidth="1"/>
    <col min="10765" max="10769" width="3" style="13" customWidth="1"/>
    <col min="10770" max="10770" width="2.140625" style="13" customWidth="1"/>
    <col min="10771" max="10771" width="0" style="13" hidden="1" customWidth="1"/>
    <col min="10772" max="10778" width="4" style="13"/>
    <col min="10779" max="10779" width="6.140625" style="13" bestFit="1" customWidth="1"/>
    <col min="10780" max="10780" width="4" style="13"/>
    <col min="10781" max="10781" width="6.140625" style="13" bestFit="1" customWidth="1"/>
    <col min="10782" max="11004" width="4" style="13"/>
    <col min="11005" max="11005" width="4.140625" style="13" customWidth="1"/>
    <col min="11006" max="11006" width="4.85546875" style="13" customWidth="1"/>
    <col min="11007" max="11007" width="5" style="13" customWidth="1"/>
    <col min="11008" max="11016" width="4.140625" style="13" customWidth="1"/>
    <col min="11017" max="11017" width="4.42578125" style="13" customWidth="1"/>
    <col min="11018" max="11019" width="4.140625" style="13" customWidth="1"/>
    <col min="11020" max="11020" width="1.42578125" style="13" customWidth="1"/>
    <col min="11021" max="11025" width="3" style="13" customWidth="1"/>
    <col min="11026" max="11026" width="2.140625" style="13" customWidth="1"/>
    <col min="11027" max="11027" width="0" style="13" hidden="1" customWidth="1"/>
    <col min="11028" max="11034" width="4" style="13"/>
    <col min="11035" max="11035" width="6.140625" style="13" bestFit="1" customWidth="1"/>
    <col min="11036" max="11036" width="4" style="13"/>
    <col min="11037" max="11037" width="6.140625" style="13" bestFit="1" customWidth="1"/>
    <col min="11038" max="11260" width="4" style="13"/>
    <col min="11261" max="11261" width="4.140625" style="13" customWidth="1"/>
    <col min="11262" max="11262" width="4.85546875" style="13" customWidth="1"/>
    <col min="11263" max="11263" width="5" style="13" customWidth="1"/>
    <col min="11264" max="11272" width="4.140625" style="13" customWidth="1"/>
    <col min="11273" max="11273" width="4.42578125" style="13" customWidth="1"/>
    <col min="11274" max="11275" width="4.140625" style="13" customWidth="1"/>
    <col min="11276" max="11276" width="1.42578125" style="13" customWidth="1"/>
    <col min="11277" max="11281" width="3" style="13" customWidth="1"/>
    <col min="11282" max="11282" width="2.140625" style="13" customWidth="1"/>
    <col min="11283" max="11283" width="0" style="13" hidden="1" customWidth="1"/>
    <col min="11284" max="11290" width="4" style="13"/>
    <col min="11291" max="11291" width="6.140625" style="13" bestFit="1" customWidth="1"/>
    <col min="11292" max="11292" width="4" style="13"/>
    <col min="11293" max="11293" width="6.140625" style="13" bestFit="1" customWidth="1"/>
    <col min="11294" max="11516" width="4" style="13"/>
    <col min="11517" max="11517" width="4.140625" style="13" customWidth="1"/>
    <col min="11518" max="11518" width="4.85546875" style="13" customWidth="1"/>
    <col min="11519" max="11519" width="5" style="13" customWidth="1"/>
    <col min="11520" max="11528" width="4.140625" style="13" customWidth="1"/>
    <col min="11529" max="11529" width="4.42578125" style="13" customWidth="1"/>
    <col min="11530" max="11531" width="4.140625" style="13" customWidth="1"/>
    <col min="11532" max="11532" width="1.42578125" style="13" customWidth="1"/>
    <col min="11533" max="11537" width="3" style="13" customWidth="1"/>
    <col min="11538" max="11538" width="2.140625" style="13" customWidth="1"/>
    <col min="11539" max="11539" width="0" style="13" hidden="1" customWidth="1"/>
    <col min="11540" max="11546" width="4" style="13"/>
    <col min="11547" max="11547" width="6.140625" style="13" bestFit="1" customWidth="1"/>
    <col min="11548" max="11548" width="4" style="13"/>
    <col min="11549" max="11549" width="6.140625" style="13" bestFit="1" customWidth="1"/>
    <col min="11550" max="11772" width="4" style="13"/>
    <col min="11773" max="11773" width="4.140625" style="13" customWidth="1"/>
    <col min="11774" max="11774" width="4.85546875" style="13" customWidth="1"/>
    <col min="11775" max="11775" width="5" style="13" customWidth="1"/>
    <col min="11776" max="11784" width="4.140625" style="13" customWidth="1"/>
    <col min="11785" max="11785" width="4.42578125" style="13" customWidth="1"/>
    <col min="11786" max="11787" width="4.140625" style="13" customWidth="1"/>
    <col min="11788" max="11788" width="1.42578125" style="13" customWidth="1"/>
    <col min="11789" max="11793" width="3" style="13" customWidth="1"/>
    <col min="11794" max="11794" width="2.140625" style="13" customWidth="1"/>
    <col min="11795" max="11795" width="0" style="13" hidden="1" customWidth="1"/>
    <col min="11796" max="11802" width="4" style="13"/>
    <col min="11803" max="11803" width="6.140625" style="13" bestFit="1" customWidth="1"/>
    <col min="11804" max="11804" width="4" style="13"/>
    <col min="11805" max="11805" width="6.140625" style="13" bestFit="1" customWidth="1"/>
    <col min="11806" max="12028" width="4" style="13"/>
    <col min="12029" max="12029" width="4.140625" style="13" customWidth="1"/>
    <col min="12030" max="12030" width="4.85546875" style="13" customWidth="1"/>
    <col min="12031" max="12031" width="5" style="13" customWidth="1"/>
    <col min="12032" max="12040" width="4.140625" style="13" customWidth="1"/>
    <col min="12041" max="12041" width="4.42578125" style="13" customWidth="1"/>
    <col min="12042" max="12043" width="4.140625" style="13" customWidth="1"/>
    <col min="12044" max="12044" width="1.42578125" style="13" customWidth="1"/>
    <col min="12045" max="12049" width="3" style="13" customWidth="1"/>
    <col min="12050" max="12050" width="2.140625" style="13" customWidth="1"/>
    <col min="12051" max="12051" width="0" style="13" hidden="1" customWidth="1"/>
    <col min="12052" max="12058" width="4" style="13"/>
    <col min="12059" max="12059" width="6.140625" style="13" bestFit="1" customWidth="1"/>
    <col min="12060" max="12060" width="4" style="13"/>
    <col min="12061" max="12061" width="6.140625" style="13" bestFit="1" customWidth="1"/>
    <col min="12062" max="12284" width="4" style="13"/>
    <col min="12285" max="12285" width="4.140625" style="13" customWidth="1"/>
    <col min="12286" max="12286" width="4.85546875" style="13" customWidth="1"/>
    <col min="12287" max="12287" width="5" style="13" customWidth="1"/>
    <col min="12288" max="12296" width="4.140625" style="13" customWidth="1"/>
    <col min="12297" max="12297" width="4.42578125" style="13" customWidth="1"/>
    <col min="12298" max="12299" width="4.140625" style="13" customWidth="1"/>
    <col min="12300" max="12300" width="1.42578125" style="13" customWidth="1"/>
    <col min="12301" max="12305" width="3" style="13" customWidth="1"/>
    <col min="12306" max="12306" width="2.140625" style="13" customWidth="1"/>
    <col min="12307" max="12307" width="0" style="13" hidden="1" customWidth="1"/>
    <col min="12308" max="12314" width="4" style="13"/>
    <col min="12315" max="12315" width="6.140625" style="13" bestFit="1" customWidth="1"/>
    <col min="12316" max="12316" width="4" style="13"/>
    <col min="12317" max="12317" width="6.140625" style="13" bestFit="1" customWidth="1"/>
    <col min="12318" max="12540" width="4" style="13"/>
    <col min="12541" max="12541" width="4.140625" style="13" customWidth="1"/>
    <col min="12542" max="12542" width="4.85546875" style="13" customWidth="1"/>
    <col min="12543" max="12543" width="5" style="13" customWidth="1"/>
    <col min="12544" max="12552" width="4.140625" style="13" customWidth="1"/>
    <col min="12553" max="12553" width="4.42578125" style="13" customWidth="1"/>
    <col min="12554" max="12555" width="4.140625" style="13" customWidth="1"/>
    <col min="12556" max="12556" width="1.42578125" style="13" customWidth="1"/>
    <col min="12557" max="12561" width="3" style="13" customWidth="1"/>
    <col min="12562" max="12562" width="2.140625" style="13" customWidth="1"/>
    <col min="12563" max="12563" width="0" style="13" hidden="1" customWidth="1"/>
    <col min="12564" max="12570" width="4" style="13"/>
    <col min="12571" max="12571" width="6.140625" style="13" bestFit="1" customWidth="1"/>
    <col min="12572" max="12572" width="4" style="13"/>
    <col min="12573" max="12573" width="6.140625" style="13" bestFit="1" customWidth="1"/>
    <col min="12574" max="12796" width="4" style="13"/>
    <col min="12797" max="12797" width="4.140625" style="13" customWidth="1"/>
    <col min="12798" max="12798" width="4.85546875" style="13" customWidth="1"/>
    <col min="12799" max="12799" width="5" style="13" customWidth="1"/>
    <col min="12800" max="12808" width="4.140625" style="13" customWidth="1"/>
    <col min="12809" max="12809" width="4.42578125" style="13" customWidth="1"/>
    <col min="12810" max="12811" width="4.140625" style="13" customWidth="1"/>
    <col min="12812" max="12812" width="1.42578125" style="13" customWidth="1"/>
    <col min="12813" max="12817" width="3" style="13" customWidth="1"/>
    <col min="12818" max="12818" width="2.140625" style="13" customWidth="1"/>
    <col min="12819" max="12819" width="0" style="13" hidden="1" customWidth="1"/>
    <col min="12820" max="12826" width="4" style="13"/>
    <col min="12827" max="12827" width="6.140625" style="13" bestFit="1" customWidth="1"/>
    <col min="12828" max="12828" width="4" style="13"/>
    <col min="12829" max="12829" width="6.140625" style="13" bestFit="1" customWidth="1"/>
    <col min="12830" max="13052" width="4" style="13"/>
    <col min="13053" max="13053" width="4.140625" style="13" customWidth="1"/>
    <col min="13054" max="13054" width="4.85546875" style="13" customWidth="1"/>
    <col min="13055" max="13055" width="5" style="13" customWidth="1"/>
    <col min="13056" max="13064" width="4.140625" style="13" customWidth="1"/>
    <col min="13065" max="13065" width="4.42578125" style="13" customWidth="1"/>
    <col min="13066" max="13067" width="4.140625" style="13" customWidth="1"/>
    <col min="13068" max="13068" width="1.42578125" style="13" customWidth="1"/>
    <col min="13069" max="13073" width="3" style="13" customWidth="1"/>
    <col min="13074" max="13074" width="2.140625" style="13" customWidth="1"/>
    <col min="13075" max="13075" width="0" style="13" hidden="1" customWidth="1"/>
    <col min="13076" max="13082" width="4" style="13"/>
    <col min="13083" max="13083" width="6.140625" style="13" bestFit="1" customWidth="1"/>
    <col min="13084" max="13084" width="4" style="13"/>
    <col min="13085" max="13085" width="6.140625" style="13" bestFit="1" customWidth="1"/>
    <col min="13086" max="13308" width="4" style="13"/>
    <col min="13309" max="13309" width="4.140625" style="13" customWidth="1"/>
    <col min="13310" max="13310" width="4.85546875" style="13" customWidth="1"/>
    <col min="13311" max="13311" width="5" style="13" customWidth="1"/>
    <col min="13312" max="13320" width="4.140625" style="13" customWidth="1"/>
    <col min="13321" max="13321" width="4.42578125" style="13" customWidth="1"/>
    <col min="13322" max="13323" width="4.140625" style="13" customWidth="1"/>
    <col min="13324" max="13324" width="1.42578125" style="13" customWidth="1"/>
    <col min="13325" max="13329" width="3" style="13" customWidth="1"/>
    <col min="13330" max="13330" width="2.140625" style="13" customWidth="1"/>
    <col min="13331" max="13331" width="0" style="13" hidden="1" customWidth="1"/>
    <col min="13332" max="13338" width="4" style="13"/>
    <col min="13339" max="13339" width="6.140625" style="13" bestFit="1" customWidth="1"/>
    <col min="13340" max="13340" width="4" style="13"/>
    <col min="13341" max="13341" width="6.140625" style="13" bestFit="1" customWidth="1"/>
    <col min="13342" max="13564" width="4" style="13"/>
    <col min="13565" max="13565" width="4.140625" style="13" customWidth="1"/>
    <col min="13566" max="13566" width="4.85546875" style="13" customWidth="1"/>
    <col min="13567" max="13567" width="5" style="13" customWidth="1"/>
    <col min="13568" max="13576" width="4.140625" style="13" customWidth="1"/>
    <col min="13577" max="13577" width="4.42578125" style="13" customWidth="1"/>
    <col min="13578" max="13579" width="4.140625" style="13" customWidth="1"/>
    <col min="13580" max="13580" width="1.42578125" style="13" customWidth="1"/>
    <col min="13581" max="13585" width="3" style="13" customWidth="1"/>
    <col min="13586" max="13586" width="2.140625" style="13" customWidth="1"/>
    <col min="13587" max="13587" width="0" style="13" hidden="1" customWidth="1"/>
    <col min="13588" max="13594" width="4" style="13"/>
    <col min="13595" max="13595" width="6.140625" style="13" bestFit="1" customWidth="1"/>
    <col min="13596" max="13596" width="4" style="13"/>
    <col min="13597" max="13597" width="6.140625" style="13" bestFit="1" customWidth="1"/>
    <col min="13598" max="13820" width="4" style="13"/>
    <col min="13821" max="13821" width="4.140625" style="13" customWidth="1"/>
    <col min="13822" max="13822" width="4.85546875" style="13" customWidth="1"/>
    <col min="13823" max="13823" width="5" style="13" customWidth="1"/>
    <col min="13824" max="13832" width="4.140625" style="13" customWidth="1"/>
    <col min="13833" max="13833" width="4.42578125" style="13" customWidth="1"/>
    <col min="13834" max="13835" width="4.140625" style="13" customWidth="1"/>
    <col min="13836" max="13836" width="1.42578125" style="13" customWidth="1"/>
    <col min="13837" max="13841" width="3" style="13" customWidth="1"/>
    <col min="13842" max="13842" width="2.140625" style="13" customWidth="1"/>
    <col min="13843" max="13843" width="0" style="13" hidden="1" customWidth="1"/>
    <col min="13844" max="13850" width="4" style="13"/>
    <col min="13851" max="13851" width="6.140625" style="13" bestFit="1" customWidth="1"/>
    <col min="13852" max="13852" width="4" style="13"/>
    <col min="13853" max="13853" width="6.140625" style="13" bestFit="1" customWidth="1"/>
    <col min="13854" max="14076" width="4" style="13"/>
    <col min="14077" max="14077" width="4.140625" style="13" customWidth="1"/>
    <col min="14078" max="14078" width="4.85546875" style="13" customWidth="1"/>
    <col min="14079" max="14079" width="5" style="13" customWidth="1"/>
    <col min="14080" max="14088" width="4.140625" style="13" customWidth="1"/>
    <col min="14089" max="14089" width="4.42578125" style="13" customWidth="1"/>
    <col min="14090" max="14091" width="4.140625" style="13" customWidth="1"/>
    <col min="14092" max="14092" width="1.42578125" style="13" customWidth="1"/>
    <col min="14093" max="14097" width="3" style="13" customWidth="1"/>
    <col min="14098" max="14098" width="2.140625" style="13" customWidth="1"/>
    <col min="14099" max="14099" width="0" style="13" hidden="1" customWidth="1"/>
    <col min="14100" max="14106" width="4" style="13"/>
    <col min="14107" max="14107" width="6.140625" style="13" bestFit="1" customWidth="1"/>
    <col min="14108" max="14108" width="4" style="13"/>
    <col min="14109" max="14109" width="6.140625" style="13" bestFit="1" customWidth="1"/>
    <col min="14110" max="14332" width="4" style="13"/>
    <col min="14333" max="14333" width="4.140625" style="13" customWidth="1"/>
    <col min="14334" max="14334" width="4.85546875" style="13" customWidth="1"/>
    <col min="14335" max="14335" width="5" style="13" customWidth="1"/>
    <col min="14336" max="14344" width="4.140625" style="13" customWidth="1"/>
    <col min="14345" max="14345" width="4.42578125" style="13" customWidth="1"/>
    <col min="14346" max="14347" width="4.140625" style="13" customWidth="1"/>
    <col min="14348" max="14348" width="1.42578125" style="13" customWidth="1"/>
    <col min="14349" max="14353" width="3" style="13" customWidth="1"/>
    <col min="14354" max="14354" width="2.140625" style="13" customWidth="1"/>
    <col min="14355" max="14355" width="0" style="13" hidden="1" customWidth="1"/>
    <col min="14356" max="14362" width="4" style="13"/>
    <col min="14363" max="14363" width="6.140625" style="13" bestFit="1" customWidth="1"/>
    <col min="14364" max="14364" width="4" style="13"/>
    <col min="14365" max="14365" width="6.140625" style="13" bestFit="1" customWidth="1"/>
    <col min="14366" max="14588" width="4" style="13"/>
    <col min="14589" max="14589" width="4.140625" style="13" customWidth="1"/>
    <col min="14590" max="14590" width="4.85546875" style="13" customWidth="1"/>
    <col min="14591" max="14591" width="5" style="13" customWidth="1"/>
    <col min="14592" max="14600" width="4.140625" style="13" customWidth="1"/>
    <col min="14601" max="14601" width="4.42578125" style="13" customWidth="1"/>
    <col min="14602" max="14603" width="4.140625" style="13" customWidth="1"/>
    <col min="14604" max="14604" width="1.42578125" style="13" customWidth="1"/>
    <col min="14605" max="14609" width="3" style="13" customWidth="1"/>
    <col min="14610" max="14610" width="2.140625" style="13" customWidth="1"/>
    <col min="14611" max="14611" width="0" style="13" hidden="1" customWidth="1"/>
    <col min="14612" max="14618" width="4" style="13"/>
    <col min="14619" max="14619" width="6.140625" style="13" bestFit="1" customWidth="1"/>
    <col min="14620" max="14620" width="4" style="13"/>
    <col min="14621" max="14621" width="6.140625" style="13" bestFit="1" customWidth="1"/>
    <col min="14622" max="14844" width="4" style="13"/>
    <col min="14845" max="14845" width="4.140625" style="13" customWidth="1"/>
    <col min="14846" max="14846" width="4.85546875" style="13" customWidth="1"/>
    <col min="14847" max="14847" width="5" style="13" customWidth="1"/>
    <col min="14848" max="14856" width="4.140625" style="13" customWidth="1"/>
    <col min="14857" max="14857" width="4.42578125" style="13" customWidth="1"/>
    <col min="14858" max="14859" width="4.140625" style="13" customWidth="1"/>
    <col min="14860" max="14860" width="1.42578125" style="13" customWidth="1"/>
    <col min="14861" max="14865" width="3" style="13" customWidth="1"/>
    <col min="14866" max="14866" width="2.140625" style="13" customWidth="1"/>
    <col min="14867" max="14867" width="0" style="13" hidden="1" customWidth="1"/>
    <col min="14868" max="14874" width="4" style="13"/>
    <col min="14875" max="14875" width="6.140625" style="13" bestFit="1" customWidth="1"/>
    <col min="14876" max="14876" width="4" style="13"/>
    <col min="14877" max="14877" width="6.140625" style="13" bestFit="1" customWidth="1"/>
    <col min="14878" max="15100" width="4" style="13"/>
    <col min="15101" max="15101" width="4.140625" style="13" customWidth="1"/>
    <col min="15102" max="15102" width="4.85546875" style="13" customWidth="1"/>
    <col min="15103" max="15103" width="5" style="13" customWidth="1"/>
    <col min="15104" max="15112" width="4.140625" style="13" customWidth="1"/>
    <col min="15113" max="15113" width="4.42578125" style="13" customWidth="1"/>
    <col min="15114" max="15115" width="4.140625" style="13" customWidth="1"/>
    <col min="15116" max="15116" width="1.42578125" style="13" customWidth="1"/>
    <col min="15117" max="15121" width="3" style="13" customWidth="1"/>
    <col min="15122" max="15122" width="2.140625" style="13" customWidth="1"/>
    <col min="15123" max="15123" width="0" style="13" hidden="1" customWidth="1"/>
    <col min="15124" max="15130" width="4" style="13"/>
    <col min="15131" max="15131" width="6.140625" style="13" bestFit="1" customWidth="1"/>
    <col min="15132" max="15132" width="4" style="13"/>
    <col min="15133" max="15133" width="6.140625" style="13" bestFit="1" customWidth="1"/>
    <col min="15134" max="15356" width="4" style="13"/>
    <col min="15357" max="15357" width="4.140625" style="13" customWidth="1"/>
    <col min="15358" max="15358" width="4.85546875" style="13" customWidth="1"/>
    <col min="15359" max="15359" width="5" style="13" customWidth="1"/>
    <col min="15360" max="15368" width="4.140625" style="13" customWidth="1"/>
    <col min="15369" max="15369" width="4.42578125" style="13" customWidth="1"/>
    <col min="15370" max="15371" width="4.140625" style="13" customWidth="1"/>
    <col min="15372" max="15372" width="1.42578125" style="13" customWidth="1"/>
    <col min="15373" max="15377" width="3" style="13" customWidth="1"/>
    <col min="15378" max="15378" width="2.140625" style="13" customWidth="1"/>
    <col min="15379" max="15379" width="0" style="13" hidden="1" customWidth="1"/>
    <col min="15380" max="15386" width="4" style="13"/>
    <col min="15387" max="15387" width="6.140625" style="13" bestFit="1" customWidth="1"/>
    <col min="15388" max="15388" width="4" style="13"/>
    <col min="15389" max="15389" width="6.140625" style="13" bestFit="1" customWidth="1"/>
    <col min="15390" max="15612" width="4" style="13"/>
    <col min="15613" max="15613" width="4.140625" style="13" customWidth="1"/>
    <col min="15614" max="15614" width="4.85546875" style="13" customWidth="1"/>
    <col min="15615" max="15615" width="5" style="13" customWidth="1"/>
    <col min="15616" max="15624" width="4.140625" style="13" customWidth="1"/>
    <col min="15625" max="15625" width="4.42578125" style="13" customWidth="1"/>
    <col min="15626" max="15627" width="4.140625" style="13" customWidth="1"/>
    <col min="15628" max="15628" width="1.42578125" style="13" customWidth="1"/>
    <col min="15629" max="15633" width="3" style="13" customWidth="1"/>
    <col min="15634" max="15634" width="2.140625" style="13" customWidth="1"/>
    <col min="15635" max="15635" width="0" style="13" hidden="1" customWidth="1"/>
    <col min="15636" max="15642" width="4" style="13"/>
    <col min="15643" max="15643" width="6.140625" style="13" bestFit="1" customWidth="1"/>
    <col min="15644" max="15644" width="4" style="13"/>
    <col min="15645" max="15645" width="6.140625" style="13" bestFit="1" customWidth="1"/>
    <col min="15646" max="15868" width="4" style="13"/>
    <col min="15869" max="15869" width="4.140625" style="13" customWidth="1"/>
    <col min="15870" max="15870" width="4.85546875" style="13" customWidth="1"/>
    <col min="15871" max="15871" width="5" style="13" customWidth="1"/>
    <col min="15872" max="15880" width="4.140625" style="13" customWidth="1"/>
    <col min="15881" max="15881" width="4.42578125" style="13" customWidth="1"/>
    <col min="15882" max="15883" width="4.140625" style="13" customWidth="1"/>
    <col min="15884" max="15884" width="1.42578125" style="13" customWidth="1"/>
    <col min="15885" max="15889" width="3" style="13" customWidth="1"/>
    <col min="15890" max="15890" width="2.140625" style="13" customWidth="1"/>
    <col min="15891" max="15891" width="0" style="13" hidden="1" customWidth="1"/>
    <col min="15892" max="15898" width="4" style="13"/>
    <col min="15899" max="15899" width="6.140625" style="13" bestFit="1" customWidth="1"/>
    <col min="15900" max="15900" width="4" style="13"/>
    <col min="15901" max="15901" width="6.140625" style="13" bestFit="1" customWidth="1"/>
    <col min="15902" max="16124" width="4" style="13"/>
    <col min="16125" max="16125" width="4.140625" style="13" customWidth="1"/>
    <col min="16126" max="16126" width="4.85546875" style="13" customWidth="1"/>
    <col min="16127" max="16127" width="5" style="13" customWidth="1"/>
    <col min="16128" max="16136" width="4.140625" style="13" customWidth="1"/>
    <col min="16137" max="16137" width="4.42578125" style="13" customWidth="1"/>
    <col min="16138" max="16139" width="4.140625" style="13" customWidth="1"/>
    <col min="16140" max="16140" width="1.42578125" style="13" customWidth="1"/>
    <col min="16141" max="16145" width="3" style="13" customWidth="1"/>
    <col min="16146" max="16146" width="2.140625" style="13" customWidth="1"/>
    <col min="16147" max="16147" width="0" style="13" hidden="1" customWidth="1"/>
    <col min="16148" max="16154" width="4" style="13"/>
    <col min="16155" max="16155" width="6.140625" style="13" bestFit="1" customWidth="1"/>
    <col min="16156" max="16156" width="4" style="13"/>
    <col min="16157" max="16157" width="6.140625" style="13" bestFit="1" customWidth="1"/>
    <col min="16158" max="16384" width="4" style="13"/>
  </cols>
  <sheetData>
    <row r="1" spans="1:44" ht="20.25" customHeight="1" x14ac:dyDescent="0.2">
      <c r="T1" s="254" t="s">
        <v>163</v>
      </c>
      <c r="U1" s="254"/>
      <c r="V1" s="254"/>
    </row>
    <row r="2" spans="1:44" ht="30.75" customHeight="1" x14ac:dyDescent="0.2">
      <c r="A2" s="158" t="s">
        <v>164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44" s="2" customFormat="1" ht="16.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44" ht="11.25" customHeight="1" x14ac:dyDescent="0.2">
      <c r="A4" s="159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1"/>
    </row>
    <row r="5" spans="1:44" s="2" customFormat="1" ht="15.75" customHeight="1" thickBo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44" ht="12.75" customHeight="1" thickBot="1" x14ac:dyDescent="0.25">
      <c r="A6" s="3">
        <v>1</v>
      </c>
      <c r="B6" s="4" t="s">
        <v>165</v>
      </c>
      <c r="C6" s="231"/>
      <c r="D6" s="232"/>
      <c r="E6" s="232"/>
      <c r="F6" s="232"/>
      <c r="G6" s="232"/>
      <c r="H6" s="232"/>
      <c r="I6" s="233"/>
      <c r="J6" s="116"/>
      <c r="K6" s="116"/>
      <c r="L6" s="3">
        <v>2</v>
      </c>
      <c r="M6" s="230" t="s">
        <v>69</v>
      </c>
      <c r="N6" s="230"/>
      <c r="O6" s="255"/>
      <c r="P6" s="256"/>
      <c r="Q6" s="256"/>
      <c r="R6" s="256"/>
      <c r="S6" s="256"/>
      <c r="T6" s="256"/>
      <c r="U6" s="256"/>
      <c r="V6" s="257"/>
    </row>
    <row r="7" spans="1:44" s="16" customFormat="1" ht="20.25" customHeight="1" thickBot="1" x14ac:dyDescent="0.25">
      <c r="A7" s="5"/>
      <c r="B7" s="6"/>
      <c r="C7" s="7"/>
      <c r="D7" s="7"/>
      <c r="E7" s="7"/>
      <c r="F7" s="7"/>
      <c r="G7" s="7"/>
      <c r="H7" s="7"/>
      <c r="I7" s="7"/>
      <c r="J7" s="6"/>
      <c r="K7" s="6"/>
      <c r="L7" s="5"/>
      <c r="M7" s="6"/>
      <c r="N7" s="6"/>
      <c r="O7" s="8"/>
      <c r="P7" s="8"/>
      <c r="Q7" s="8"/>
      <c r="R7" s="8"/>
      <c r="S7" s="8"/>
      <c r="T7" s="8"/>
      <c r="U7" s="8"/>
      <c r="V7" s="8"/>
    </row>
    <row r="8" spans="1:44" ht="26.25" customHeight="1" thickBot="1" x14ac:dyDescent="0.25">
      <c r="A8" s="3">
        <v>3</v>
      </c>
      <c r="B8" s="170" t="s">
        <v>1</v>
      </c>
      <c r="C8" s="171"/>
      <c r="D8" s="171"/>
      <c r="E8" s="171"/>
      <c r="F8" s="234" t="str">
        <f>Деклар!G7</f>
        <v>2022 год</v>
      </c>
      <c r="G8" s="235"/>
      <c r="H8" s="235"/>
      <c r="I8" s="236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44" s="2" customFormat="1" ht="15.75" customHeight="1" thickBot="1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44" ht="12.75" customHeight="1" thickBot="1" x14ac:dyDescent="0.25">
      <c r="A10" s="3">
        <v>4</v>
      </c>
      <c r="B10" s="4" t="s">
        <v>69</v>
      </c>
      <c r="C10" s="231"/>
      <c r="D10" s="232"/>
      <c r="E10" s="232"/>
      <c r="F10" s="232"/>
      <c r="G10" s="232"/>
      <c r="H10" s="232"/>
      <c r="I10" s="233"/>
      <c r="J10" s="116"/>
      <c r="K10" s="116"/>
      <c r="L10" s="5"/>
      <c r="M10" s="116"/>
      <c r="N10" s="116"/>
      <c r="O10" s="316"/>
      <c r="P10" s="316"/>
      <c r="Q10" s="316"/>
      <c r="R10" s="316"/>
      <c r="S10" s="316"/>
      <c r="T10" s="316"/>
      <c r="U10" s="316"/>
      <c r="V10" s="316"/>
    </row>
    <row r="11" spans="1:44" s="2" customForma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44" s="17" customFormat="1" ht="15.75" customHeight="1" x14ac:dyDescent="0.25">
      <c r="A12" s="314" t="s">
        <v>166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</row>
    <row r="13" spans="1:44" s="2" customFormat="1" x14ac:dyDescent="0.2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44" ht="69" customHeight="1" x14ac:dyDescent="0.2">
      <c r="A14" s="9" t="s">
        <v>9</v>
      </c>
      <c r="B14" s="10" t="s">
        <v>32</v>
      </c>
      <c r="C14" s="11"/>
      <c r="D14" s="9" t="s">
        <v>24</v>
      </c>
      <c r="E14" s="313" t="s">
        <v>167</v>
      </c>
      <c r="F14" s="313"/>
      <c r="G14" s="313"/>
      <c r="H14" s="313"/>
      <c r="I14" s="313"/>
      <c r="J14" s="313"/>
      <c r="K14" s="313"/>
      <c r="L14" s="313"/>
      <c r="M14" s="11"/>
      <c r="N14" s="9" t="s">
        <v>25</v>
      </c>
      <c r="O14" s="313" t="s">
        <v>168</v>
      </c>
      <c r="P14" s="313"/>
      <c r="Q14" s="313"/>
      <c r="R14" s="313"/>
      <c r="S14" s="9" t="s">
        <v>26</v>
      </c>
      <c r="T14" s="313" t="s">
        <v>169</v>
      </c>
      <c r="U14" s="313"/>
      <c r="V14" s="9" t="s">
        <v>27</v>
      </c>
      <c r="W14" s="10" t="s">
        <v>170</v>
      </c>
      <c r="X14" s="9" t="s">
        <v>171</v>
      </c>
      <c r="Y14" s="18" t="s">
        <v>180</v>
      </c>
      <c r="Z14" s="9" t="s">
        <v>172</v>
      </c>
      <c r="AA14" s="19" t="s">
        <v>181</v>
      </c>
      <c r="AB14" s="12" t="s">
        <v>173</v>
      </c>
      <c r="AC14" s="19" t="s">
        <v>182</v>
      </c>
      <c r="AD14" s="12" t="s">
        <v>20</v>
      </c>
      <c r="AE14" s="19" t="s">
        <v>183</v>
      </c>
      <c r="AF14" s="12" t="s">
        <v>174</v>
      </c>
      <c r="AG14" s="19" t="s">
        <v>184</v>
      </c>
      <c r="AH14" s="12" t="s">
        <v>175</v>
      </c>
      <c r="AI14" s="19" t="s">
        <v>195</v>
      </c>
      <c r="AJ14" s="19" t="s">
        <v>185</v>
      </c>
      <c r="AK14" s="12" t="s">
        <v>176</v>
      </c>
      <c r="AL14" s="19" t="s">
        <v>186</v>
      </c>
      <c r="AM14" s="12" t="s">
        <v>177</v>
      </c>
      <c r="AN14" s="19" t="s">
        <v>187</v>
      </c>
      <c r="AO14" s="12" t="s">
        <v>178</v>
      </c>
      <c r="AP14" s="19" t="s">
        <v>188</v>
      </c>
      <c r="AQ14" s="12" t="s">
        <v>179</v>
      </c>
      <c r="AR14" s="19" t="s">
        <v>188</v>
      </c>
    </row>
    <row r="15" spans="1:44" ht="16.5" customHeight="1" x14ac:dyDescent="0.2">
      <c r="B15" s="14">
        <v>1</v>
      </c>
      <c r="C15" s="14"/>
      <c r="D15" s="304" t="s">
        <v>189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6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>
        <f>SUM(AR19:AR39)</f>
        <v>0</v>
      </c>
    </row>
    <row r="16" spans="1:44" ht="16.5" customHeight="1" x14ac:dyDescent="0.2">
      <c r="B16" s="14">
        <v>2</v>
      </c>
      <c r="C16" s="14"/>
      <c r="D16" s="307" t="s">
        <v>190</v>
      </c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9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93"/>
    </row>
    <row r="17" spans="2:44" ht="16.5" customHeight="1" x14ac:dyDescent="0.2">
      <c r="B17" s="14">
        <v>3</v>
      </c>
      <c r="C17" s="14"/>
      <c r="D17" s="304" t="s">
        <v>191</v>
      </c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6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>
        <f>IF((AR15-AR16)&gt;0,(AR15-AR16),0)</f>
        <v>0</v>
      </c>
    </row>
    <row r="18" spans="2:44" ht="16.5" customHeight="1" x14ac:dyDescent="0.2">
      <c r="B18" s="14">
        <v>4</v>
      </c>
      <c r="C18" s="14"/>
      <c r="D18" s="304" t="s">
        <v>192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6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>
        <f>IF((AR15-AR16)&lt;0,(AR16-AR15),0)</f>
        <v>0</v>
      </c>
    </row>
    <row r="19" spans="2:44" ht="16.5" customHeight="1" x14ac:dyDescent="0.2">
      <c r="B19" s="15">
        <v>5</v>
      </c>
      <c r="C19" s="14"/>
      <c r="D19" s="310"/>
      <c r="E19" s="312"/>
      <c r="F19" s="312"/>
      <c r="G19" s="312"/>
      <c r="H19" s="312"/>
      <c r="I19" s="312"/>
      <c r="J19" s="312"/>
      <c r="K19" s="312"/>
      <c r="L19" s="311"/>
      <c r="M19" s="14"/>
      <c r="N19" s="14"/>
      <c r="O19" s="14" t="s">
        <v>193</v>
      </c>
      <c r="P19" s="15"/>
      <c r="Q19" s="14" t="s">
        <v>194</v>
      </c>
      <c r="R19" s="15"/>
      <c r="S19" s="14"/>
      <c r="T19" s="310"/>
      <c r="U19" s="311"/>
      <c r="V19" s="14"/>
      <c r="W19" s="15"/>
      <c r="X19" s="14"/>
      <c r="Y19" s="15"/>
      <c r="Z19" s="14"/>
      <c r="AA19" s="15"/>
      <c r="AB19" s="14">
        <f>IF(AA19=0,1,AA19)</f>
        <v>1</v>
      </c>
      <c r="AC19" s="15"/>
      <c r="AD19" s="14">
        <f>IF(AC19=0,1,AC19)</f>
        <v>1</v>
      </c>
      <c r="AE19" s="15"/>
      <c r="AF19" s="14">
        <f>IF(AE19=0,1,AE19)</f>
        <v>1</v>
      </c>
      <c r="AG19" s="15"/>
      <c r="AH19" s="14">
        <f>IF(AG19=0,1,AG19)</f>
        <v>1</v>
      </c>
      <c r="AI19" s="15"/>
      <c r="AJ19" s="14">
        <f>AI19*Y19+AB19*AD19*AF19*AH19*AI19</f>
        <v>0</v>
      </c>
      <c r="AK19" s="14"/>
      <c r="AL19" s="15"/>
      <c r="AM19" s="14"/>
      <c r="AN19" s="15"/>
      <c r="AO19" s="14"/>
      <c r="AP19" s="94">
        <f>AR19</f>
        <v>0</v>
      </c>
      <c r="AQ19" s="94"/>
      <c r="AR19" s="94">
        <f>T19*AJ19*AL19/12-AN19</f>
        <v>0</v>
      </c>
    </row>
    <row r="20" spans="2:44" ht="16.5" customHeight="1" x14ac:dyDescent="0.2">
      <c r="B20" s="15">
        <v>6</v>
      </c>
      <c r="C20" s="14"/>
      <c r="D20" s="310"/>
      <c r="E20" s="312"/>
      <c r="F20" s="312"/>
      <c r="G20" s="312"/>
      <c r="H20" s="312"/>
      <c r="I20" s="312"/>
      <c r="J20" s="312"/>
      <c r="K20" s="312"/>
      <c r="L20" s="311"/>
      <c r="M20" s="14"/>
      <c r="N20" s="14"/>
      <c r="O20" s="14"/>
      <c r="P20" s="15"/>
      <c r="Q20" s="14"/>
      <c r="R20" s="15"/>
      <c r="S20" s="14"/>
      <c r="T20" s="310"/>
      <c r="U20" s="311"/>
      <c r="V20" s="14"/>
      <c r="W20" s="15"/>
      <c r="X20" s="14"/>
      <c r="Y20" s="15"/>
      <c r="Z20" s="14"/>
      <c r="AA20" s="15"/>
      <c r="AB20" s="14">
        <f t="shared" ref="AB20:AB39" si="0">IF(AA20=0,1,AA20)</f>
        <v>1</v>
      </c>
      <c r="AC20" s="15"/>
      <c r="AD20" s="14">
        <f t="shared" ref="AD20:AD39" si="1">IF(AC20=0,1,AC20)</f>
        <v>1</v>
      </c>
      <c r="AE20" s="15"/>
      <c r="AF20" s="14">
        <f t="shared" ref="AF20:AF39" si="2">IF(AE20=0,1,AE20)</f>
        <v>1</v>
      </c>
      <c r="AG20" s="15"/>
      <c r="AH20" s="14">
        <f t="shared" ref="AH20:AH39" si="3">IF(AG20=0,1,AG20)</f>
        <v>1</v>
      </c>
      <c r="AI20" s="15"/>
      <c r="AJ20" s="14">
        <f t="shared" ref="AJ20:AJ39" si="4">AI20*Y20+AB20*AD20*AF20*AH20*AI20</f>
        <v>0</v>
      </c>
      <c r="AK20" s="14"/>
      <c r="AL20" s="15"/>
      <c r="AM20" s="14"/>
      <c r="AN20" s="15"/>
      <c r="AO20" s="14"/>
      <c r="AP20" s="94">
        <f t="shared" ref="AP20:AP39" si="5">AR20</f>
        <v>0</v>
      </c>
      <c r="AQ20" s="94"/>
      <c r="AR20" s="94">
        <f t="shared" ref="AR20:AR31" si="6">T20*AJ20*AL20/12-AN20</f>
        <v>0</v>
      </c>
    </row>
    <row r="21" spans="2:44" ht="16.5" customHeight="1" x14ac:dyDescent="0.2">
      <c r="B21" s="15">
        <v>7</v>
      </c>
      <c r="C21" s="14"/>
      <c r="D21" s="310"/>
      <c r="E21" s="312"/>
      <c r="F21" s="312"/>
      <c r="G21" s="312"/>
      <c r="H21" s="312"/>
      <c r="I21" s="312"/>
      <c r="J21" s="312"/>
      <c r="K21" s="312"/>
      <c r="L21" s="311"/>
      <c r="M21" s="14"/>
      <c r="N21" s="14"/>
      <c r="O21" s="14"/>
      <c r="P21" s="15"/>
      <c r="Q21" s="14"/>
      <c r="R21" s="15"/>
      <c r="S21" s="14"/>
      <c r="T21" s="310"/>
      <c r="U21" s="311"/>
      <c r="V21" s="14"/>
      <c r="W21" s="15"/>
      <c r="X21" s="14"/>
      <c r="Y21" s="15"/>
      <c r="Z21" s="14"/>
      <c r="AA21" s="15"/>
      <c r="AB21" s="14">
        <f t="shared" si="0"/>
        <v>1</v>
      </c>
      <c r="AC21" s="15"/>
      <c r="AD21" s="14">
        <f t="shared" si="1"/>
        <v>1</v>
      </c>
      <c r="AE21" s="15"/>
      <c r="AF21" s="14">
        <f t="shared" si="2"/>
        <v>1</v>
      </c>
      <c r="AG21" s="15"/>
      <c r="AH21" s="14">
        <f t="shared" si="3"/>
        <v>1</v>
      </c>
      <c r="AI21" s="15"/>
      <c r="AJ21" s="14">
        <f t="shared" si="4"/>
        <v>0</v>
      </c>
      <c r="AK21" s="14"/>
      <c r="AL21" s="15"/>
      <c r="AM21" s="14"/>
      <c r="AN21" s="15"/>
      <c r="AO21" s="14"/>
      <c r="AP21" s="94">
        <f t="shared" si="5"/>
        <v>0</v>
      </c>
      <c r="AQ21" s="94"/>
      <c r="AR21" s="94">
        <f t="shared" si="6"/>
        <v>0</v>
      </c>
    </row>
    <row r="22" spans="2:44" ht="16.5" customHeight="1" x14ac:dyDescent="0.2">
      <c r="B22" s="15">
        <v>8</v>
      </c>
      <c r="C22" s="14"/>
      <c r="D22" s="310"/>
      <c r="E22" s="312"/>
      <c r="F22" s="312"/>
      <c r="G22" s="312"/>
      <c r="H22" s="312"/>
      <c r="I22" s="312"/>
      <c r="J22" s="312"/>
      <c r="K22" s="312"/>
      <c r="L22" s="311"/>
      <c r="M22" s="14"/>
      <c r="N22" s="14"/>
      <c r="O22" s="14"/>
      <c r="P22" s="15"/>
      <c r="Q22" s="14"/>
      <c r="R22" s="15"/>
      <c r="S22" s="14"/>
      <c r="T22" s="310"/>
      <c r="U22" s="311"/>
      <c r="V22" s="14"/>
      <c r="W22" s="15"/>
      <c r="X22" s="14"/>
      <c r="Y22" s="15"/>
      <c r="Z22" s="14"/>
      <c r="AA22" s="15"/>
      <c r="AB22" s="14">
        <f t="shared" si="0"/>
        <v>1</v>
      </c>
      <c r="AC22" s="15"/>
      <c r="AD22" s="14">
        <f t="shared" si="1"/>
        <v>1</v>
      </c>
      <c r="AE22" s="15"/>
      <c r="AF22" s="14">
        <f t="shared" si="2"/>
        <v>1</v>
      </c>
      <c r="AG22" s="15"/>
      <c r="AH22" s="14">
        <f t="shared" si="3"/>
        <v>1</v>
      </c>
      <c r="AI22" s="15"/>
      <c r="AJ22" s="14">
        <f t="shared" si="4"/>
        <v>0</v>
      </c>
      <c r="AK22" s="14"/>
      <c r="AL22" s="15"/>
      <c r="AM22" s="14"/>
      <c r="AN22" s="15"/>
      <c r="AO22" s="14"/>
      <c r="AP22" s="94">
        <f t="shared" si="5"/>
        <v>0</v>
      </c>
      <c r="AQ22" s="94"/>
      <c r="AR22" s="94">
        <f t="shared" si="6"/>
        <v>0</v>
      </c>
    </row>
    <row r="23" spans="2:44" ht="16.5" customHeight="1" x14ac:dyDescent="0.2">
      <c r="B23" s="15">
        <v>9</v>
      </c>
      <c r="C23" s="14"/>
      <c r="D23" s="310"/>
      <c r="E23" s="312"/>
      <c r="F23" s="312"/>
      <c r="G23" s="312"/>
      <c r="H23" s="312"/>
      <c r="I23" s="312"/>
      <c r="J23" s="312"/>
      <c r="K23" s="312"/>
      <c r="L23" s="311"/>
      <c r="M23" s="14"/>
      <c r="N23" s="14"/>
      <c r="O23" s="14"/>
      <c r="P23" s="15"/>
      <c r="Q23" s="14"/>
      <c r="R23" s="15"/>
      <c r="S23" s="14"/>
      <c r="T23" s="310"/>
      <c r="U23" s="311"/>
      <c r="V23" s="14"/>
      <c r="W23" s="15"/>
      <c r="X23" s="14"/>
      <c r="Y23" s="15"/>
      <c r="Z23" s="14"/>
      <c r="AA23" s="15"/>
      <c r="AB23" s="14">
        <f t="shared" si="0"/>
        <v>1</v>
      </c>
      <c r="AC23" s="15"/>
      <c r="AD23" s="14">
        <f t="shared" si="1"/>
        <v>1</v>
      </c>
      <c r="AE23" s="15"/>
      <c r="AF23" s="14">
        <f t="shared" si="2"/>
        <v>1</v>
      </c>
      <c r="AG23" s="15"/>
      <c r="AH23" s="14">
        <f t="shared" si="3"/>
        <v>1</v>
      </c>
      <c r="AI23" s="15"/>
      <c r="AJ23" s="14">
        <f t="shared" si="4"/>
        <v>0</v>
      </c>
      <c r="AK23" s="14"/>
      <c r="AL23" s="15"/>
      <c r="AM23" s="14"/>
      <c r="AN23" s="15"/>
      <c r="AO23" s="14"/>
      <c r="AP23" s="94">
        <f t="shared" si="5"/>
        <v>0</v>
      </c>
      <c r="AQ23" s="94"/>
      <c r="AR23" s="94">
        <f t="shared" si="6"/>
        <v>0</v>
      </c>
    </row>
    <row r="24" spans="2:44" ht="16.5" customHeight="1" x14ac:dyDescent="0.2">
      <c r="B24" s="15">
        <v>10</v>
      </c>
      <c r="C24" s="14"/>
      <c r="D24" s="310"/>
      <c r="E24" s="312"/>
      <c r="F24" s="312"/>
      <c r="G24" s="312"/>
      <c r="H24" s="312"/>
      <c r="I24" s="312"/>
      <c r="J24" s="312"/>
      <c r="K24" s="312"/>
      <c r="L24" s="311"/>
      <c r="M24" s="14"/>
      <c r="N24" s="14"/>
      <c r="O24" s="14"/>
      <c r="P24" s="15"/>
      <c r="Q24" s="14"/>
      <c r="R24" s="15"/>
      <c r="S24" s="14"/>
      <c r="T24" s="310"/>
      <c r="U24" s="311"/>
      <c r="V24" s="14"/>
      <c r="W24" s="15"/>
      <c r="X24" s="14"/>
      <c r="Y24" s="15"/>
      <c r="Z24" s="14"/>
      <c r="AA24" s="15"/>
      <c r="AB24" s="14">
        <f t="shared" si="0"/>
        <v>1</v>
      </c>
      <c r="AC24" s="15"/>
      <c r="AD24" s="14">
        <f t="shared" si="1"/>
        <v>1</v>
      </c>
      <c r="AE24" s="15"/>
      <c r="AF24" s="14">
        <f t="shared" si="2"/>
        <v>1</v>
      </c>
      <c r="AG24" s="15"/>
      <c r="AH24" s="14">
        <f t="shared" si="3"/>
        <v>1</v>
      </c>
      <c r="AI24" s="15"/>
      <c r="AJ24" s="14">
        <f t="shared" si="4"/>
        <v>0</v>
      </c>
      <c r="AK24" s="14"/>
      <c r="AL24" s="15"/>
      <c r="AM24" s="14"/>
      <c r="AN24" s="15"/>
      <c r="AO24" s="14"/>
      <c r="AP24" s="94">
        <f t="shared" si="5"/>
        <v>0</v>
      </c>
      <c r="AQ24" s="94"/>
      <c r="AR24" s="94">
        <f t="shared" si="6"/>
        <v>0</v>
      </c>
    </row>
    <row r="25" spans="2:44" ht="16.5" customHeight="1" x14ac:dyDescent="0.2">
      <c r="B25" s="15">
        <v>11</v>
      </c>
      <c r="C25" s="14"/>
      <c r="D25" s="310"/>
      <c r="E25" s="312"/>
      <c r="F25" s="312"/>
      <c r="G25" s="312"/>
      <c r="H25" s="312"/>
      <c r="I25" s="312"/>
      <c r="J25" s="312"/>
      <c r="K25" s="312"/>
      <c r="L25" s="311"/>
      <c r="M25" s="14"/>
      <c r="N25" s="14"/>
      <c r="O25" s="14"/>
      <c r="P25" s="15"/>
      <c r="Q25" s="14"/>
      <c r="R25" s="15"/>
      <c r="S25" s="14"/>
      <c r="T25" s="310"/>
      <c r="U25" s="311"/>
      <c r="V25" s="14"/>
      <c r="W25" s="15"/>
      <c r="X25" s="14"/>
      <c r="Y25" s="15"/>
      <c r="Z25" s="14"/>
      <c r="AA25" s="15"/>
      <c r="AB25" s="14">
        <f t="shared" si="0"/>
        <v>1</v>
      </c>
      <c r="AC25" s="15"/>
      <c r="AD25" s="14">
        <f t="shared" si="1"/>
        <v>1</v>
      </c>
      <c r="AE25" s="15"/>
      <c r="AF25" s="14">
        <f t="shared" si="2"/>
        <v>1</v>
      </c>
      <c r="AG25" s="15"/>
      <c r="AH25" s="14">
        <f t="shared" si="3"/>
        <v>1</v>
      </c>
      <c r="AI25" s="15"/>
      <c r="AJ25" s="14">
        <f t="shared" si="4"/>
        <v>0</v>
      </c>
      <c r="AK25" s="14"/>
      <c r="AL25" s="15"/>
      <c r="AM25" s="14"/>
      <c r="AN25" s="15"/>
      <c r="AO25" s="14"/>
      <c r="AP25" s="94">
        <f t="shared" si="5"/>
        <v>0</v>
      </c>
      <c r="AQ25" s="94"/>
      <c r="AR25" s="94">
        <f t="shared" si="6"/>
        <v>0</v>
      </c>
    </row>
    <row r="26" spans="2:44" ht="16.5" customHeight="1" x14ac:dyDescent="0.2">
      <c r="B26" s="15">
        <v>12</v>
      </c>
      <c r="C26" s="14"/>
      <c r="D26" s="310"/>
      <c r="E26" s="312"/>
      <c r="F26" s="312"/>
      <c r="G26" s="312"/>
      <c r="H26" s="312"/>
      <c r="I26" s="312"/>
      <c r="J26" s="312"/>
      <c r="K26" s="312"/>
      <c r="L26" s="311"/>
      <c r="M26" s="14"/>
      <c r="N26" s="14"/>
      <c r="O26" s="14"/>
      <c r="P26" s="15"/>
      <c r="Q26" s="14"/>
      <c r="R26" s="15"/>
      <c r="S26" s="14"/>
      <c r="T26" s="310"/>
      <c r="U26" s="311"/>
      <c r="V26" s="14"/>
      <c r="W26" s="15"/>
      <c r="X26" s="14"/>
      <c r="Y26" s="15"/>
      <c r="Z26" s="14"/>
      <c r="AA26" s="15"/>
      <c r="AB26" s="14">
        <f t="shared" si="0"/>
        <v>1</v>
      </c>
      <c r="AC26" s="15"/>
      <c r="AD26" s="14">
        <f t="shared" si="1"/>
        <v>1</v>
      </c>
      <c r="AE26" s="15"/>
      <c r="AF26" s="14">
        <f t="shared" si="2"/>
        <v>1</v>
      </c>
      <c r="AG26" s="15"/>
      <c r="AH26" s="14">
        <f t="shared" si="3"/>
        <v>1</v>
      </c>
      <c r="AI26" s="15"/>
      <c r="AJ26" s="14">
        <f t="shared" si="4"/>
        <v>0</v>
      </c>
      <c r="AK26" s="14"/>
      <c r="AL26" s="15"/>
      <c r="AM26" s="14"/>
      <c r="AN26" s="15"/>
      <c r="AO26" s="14"/>
      <c r="AP26" s="94">
        <f t="shared" si="5"/>
        <v>0</v>
      </c>
      <c r="AQ26" s="94"/>
      <c r="AR26" s="94">
        <f t="shared" si="6"/>
        <v>0</v>
      </c>
    </row>
    <row r="27" spans="2:44" ht="16.5" customHeight="1" x14ac:dyDescent="0.2">
      <c r="B27" s="15">
        <v>13</v>
      </c>
      <c r="C27" s="14"/>
      <c r="D27" s="310"/>
      <c r="E27" s="312"/>
      <c r="F27" s="312"/>
      <c r="G27" s="312"/>
      <c r="H27" s="312"/>
      <c r="I27" s="312"/>
      <c r="J27" s="312"/>
      <c r="K27" s="312"/>
      <c r="L27" s="311"/>
      <c r="M27" s="14"/>
      <c r="N27" s="14"/>
      <c r="O27" s="14"/>
      <c r="P27" s="15"/>
      <c r="Q27" s="14"/>
      <c r="R27" s="15"/>
      <c r="S27" s="14"/>
      <c r="T27" s="310"/>
      <c r="U27" s="311"/>
      <c r="V27" s="14"/>
      <c r="W27" s="15"/>
      <c r="X27" s="14"/>
      <c r="Y27" s="15"/>
      <c r="Z27" s="14"/>
      <c r="AA27" s="15"/>
      <c r="AB27" s="14">
        <f t="shared" si="0"/>
        <v>1</v>
      </c>
      <c r="AC27" s="15"/>
      <c r="AD27" s="14">
        <f t="shared" si="1"/>
        <v>1</v>
      </c>
      <c r="AE27" s="15"/>
      <c r="AF27" s="14">
        <f t="shared" si="2"/>
        <v>1</v>
      </c>
      <c r="AG27" s="15"/>
      <c r="AH27" s="14">
        <f t="shared" si="3"/>
        <v>1</v>
      </c>
      <c r="AI27" s="15"/>
      <c r="AJ27" s="14">
        <f t="shared" si="4"/>
        <v>0</v>
      </c>
      <c r="AK27" s="14"/>
      <c r="AL27" s="15"/>
      <c r="AM27" s="14"/>
      <c r="AN27" s="15"/>
      <c r="AO27" s="14"/>
      <c r="AP27" s="94">
        <f t="shared" si="5"/>
        <v>0</v>
      </c>
      <c r="AQ27" s="94"/>
      <c r="AR27" s="94">
        <f t="shared" si="6"/>
        <v>0</v>
      </c>
    </row>
    <row r="28" spans="2:44" ht="16.5" customHeight="1" x14ac:dyDescent="0.2">
      <c r="B28" s="15">
        <v>14</v>
      </c>
      <c r="C28" s="14"/>
      <c r="D28" s="310"/>
      <c r="E28" s="312"/>
      <c r="F28" s="312"/>
      <c r="G28" s="312"/>
      <c r="H28" s="312"/>
      <c r="I28" s="312"/>
      <c r="J28" s="312"/>
      <c r="K28" s="312"/>
      <c r="L28" s="311"/>
      <c r="M28" s="14"/>
      <c r="N28" s="14"/>
      <c r="O28" s="14"/>
      <c r="P28" s="15"/>
      <c r="Q28" s="14"/>
      <c r="R28" s="15"/>
      <c r="S28" s="14"/>
      <c r="T28" s="310"/>
      <c r="U28" s="311"/>
      <c r="V28" s="14"/>
      <c r="W28" s="15"/>
      <c r="X28" s="14"/>
      <c r="Y28" s="15"/>
      <c r="Z28" s="14"/>
      <c r="AA28" s="15"/>
      <c r="AB28" s="14">
        <f t="shared" si="0"/>
        <v>1</v>
      </c>
      <c r="AC28" s="15"/>
      <c r="AD28" s="14">
        <f t="shared" si="1"/>
        <v>1</v>
      </c>
      <c r="AE28" s="15"/>
      <c r="AF28" s="14">
        <f t="shared" si="2"/>
        <v>1</v>
      </c>
      <c r="AG28" s="15"/>
      <c r="AH28" s="14">
        <f t="shared" si="3"/>
        <v>1</v>
      </c>
      <c r="AI28" s="15"/>
      <c r="AJ28" s="14">
        <f t="shared" si="4"/>
        <v>0</v>
      </c>
      <c r="AK28" s="14"/>
      <c r="AL28" s="15"/>
      <c r="AM28" s="14"/>
      <c r="AN28" s="15"/>
      <c r="AO28" s="14"/>
      <c r="AP28" s="94">
        <f t="shared" si="5"/>
        <v>0</v>
      </c>
      <c r="AQ28" s="94"/>
      <c r="AR28" s="94">
        <f t="shared" si="6"/>
        <v>0</v>
      </c>
    </row>
    <row r="29" spans="2:44" ht="16.5" customHeight="1" x14ac:dyDescent="0.2">
      <c r="B29" s="15">
        <v>15</v>
      </c>
      <c r="C29" s="14"/>
      <c r="D29" s="310"/>
      <c r="E29" s="312"/>
      <c r="F29" s="312"/>
      <c r="G29" s="312"/>
      <c r="H29" s="312"/>
      <c r="I29" s="312"/>
      <c r="J29" s="312"/>
      <c r="K29" s="312"/>
      <c r="L29" s="311"/>
      <c r="M29" s="14"/>
      <c r="N29" s="14"/>
      <c r="O29" s="14"/>
      <c r="P29" s="15"/>
      <c r="Q29" s="14"/>
      <c r="R29" s="15"/>
      <c r="S29" s="14"/>
      <c r="T29" s="310"/>
      <c r="U29" s="311"/>
      <c r="V29" s="14"/>
      <c r="W29" s="15"/>
      <c r="X29" s="14"/>
      <c r="Y29" s="15"/>
      <c r="Z29" s="14"/>
      <c r="AA29" s="15"/>
      <c r="AB29" s="14">
        <f t="shared" si="0"/>
        <v>1</v>
      </c>
      <c r="AC29" s="15"/>
      <c r="AD29" s="14">
        <f t="shared" si="1"/>
        <v>1</v>
      </c>
      <c r="AE29" s="15"/>
      <c r="AF29" s="14">
        <f t="shared" si="2"/>
        <v>1</v>
      </c>
      <c r="AG29" s="15"/>
      <c r="AH29" s="14">
        <f t="shared" si="3"/>
        <v>1</v>
      </c>
      <c r="AI29" s="15"/>
      <c r="AJ29" s="14">
        <f t="shared" si="4"/>
        <v>0</v>
      </c>
      <c r="AK29" s="14"/>
      <c r="AL29" s="15"/>
      <c r="AM29" s="14"/>
      <c r="AN29" s="15"/>
      <c r="AO29" s="14"/>
      <c r="AP29" s="94">
        <f t="shared" si="5"/>
        <v>0</v>
      </c>
      <c r="AQ29" s="94"/>
      <c r="AR29" s="94">
        <f t="shared" si="6"/>
        <v>0</v>
      </c>
    </row>
    <row r="30" spans="2:44" ht="16.5" customHeight="1" x14ac:dyDescent="0.2">
      <c r="B30" s="15"/>
      <c r="C30" s="14"/>
      <c r="D30" s="310"/>
      <c r="E30" s="312"/>
      <c r="F30" s="312"/>
      <c r="G30" s="312"/>
      <c r="H30" s="312"/>
      <c r="I30" s="312"/>
      <c r="J30" s="312"/>
      <c r="K30" s="312"/>
      <c r="L30" s="311"/>
      <c r="M30" s="14"/>
      <c r="N30" s="14"/>
      <c r="O30" s="14"/>
      <c r="P30" s="15"/>
      <c r="Q30" s="14"/>
      <c r="R30" s="15"/>
      <c r="S30" s="14"/>
      <c r="T30" s="310"/>
      <c r="U30" s="311"/>
      <c r="V30" s="14"/>
      <c r="W30" s="15"/>
      <c r="X30" s="14"/>
      <c r="Y30" s="15"/>
      <c r="Z30" s="14"/>
      <c r="AA30" s="15"/>
      <c r="AB30" s="14">
        <f t="shared" si="0"/>
        <v>1</v>
      </c>
      <c r="AC30" s="15"/>
      <c r="AD30" s="14">
        <f t="shared" si="1"/>
        <v>1</v>
      </c>
      <c r="AE30" s="15"/>
      <c r="AF30" s="14">
        <f t="shared" si="2"/>
        <v>1</v>
      </c>
      <c r="AG30" s="15"/>
      <c r="AH30" s="14">
        <f t="shared" si="3"/>
        <v>1</v>
      </c>
      <c r="AI30" s="15"/>
      <c r="AJ30" s="14">
        <f t="shared" si="4"/>
        <v>0</v>
      </c>
      <c r="AK30" s="14"/>
      <c r="AL30" s="15"/>
      <c r="AM30" s="14"/>
      <c r="AN30" s="15"/>
      <c r="AO30" s="14"/>
      <c r="AP30" s="94">
        <f t="shared" si="5"/>
        <v>0</v>
      </c>
      <c r="AQ30" s="94"/>
      <c r="AR30" s="94">
        <f t="shared" si="6"/>
        <v>0</v>
      </c>
    </row>
    <row r="31" spans="2:44" ht="16.5" customHeight="1" x14ac:dyDescent="0.2">
      <c r="B31" s="15"/>
      <c r="C31" s="14"/>
      <c r="D31" s="310"/>
      <c r="E31" s="312"/>
      <c r="F31" s="312"/>
      <c r="G31" s="312"/>
      <c r="H31" s="312"/>
      <c r="I31" s="312"/>
      <c r="J31" s="312"/>
      <c r="K31" s="312"/>
      <c r="L31" s="311"/>
      <c r="M31" s="14"/>
      <c r="N31" s="14"/>
      <c r="O31" s="14"/>
      <c r="P31" s="15"/>
      <c r="Q31" s="14"/>
      <c r="R31" s="15"/>
      <c r="S31" s="14"/>
      <c r="T31" s="310"/>
      <c r="U31" s="311"/>
      <c r="V31" s="14"/>
      <c r="W31" s="15"/>
      <c r="X31" s="14"/>
      <c r="Y31" s="15"/>
      <c r="Z31" s="14"/>
      <c r="AA31" s="15"/>
      <c r="AB31" s="14">
        <f t="shared" si="0"/>
        <v>1</v>
      </c>
      <c r="AC31" s="15"/>
      <c r="AD31" s="14">
        <f t="shared" si="1"/>
        <v>1</v>
      </c>
      <c r="AE31" s="15"/>
      <c r="AF31" s="14">
        <f t="shared" si="2"/>
        <v>1</v>
      </c>
      <c r="AG31" s="15"/>
      <c r="AH31" s="14">
        <f t="shared" si="3"/>
        <v>1</v>
      </c>
      <c r="AI31" s="15"/>
      <c r="AJ31" s="14">
        <f t="shared" si="4"/>
        <v>0</v>
      </c>
      <c r="AK31" s="14"/>
      <c r="AL31" s="15"/>
      <c r="AM31" s="14"/>
      <c r="AN31" s="15"/>
      <c r="AO31" s="14"/>
      <c r="AP31" s="94">
        <f t="shared" si="5"/>
        <v>0</v>
      </c>
      <c r="AQ31" s="94"/>
      <c r="AR31" s="94">
        <f t="shared" si="6"/>
        <v>0</v>
      </c>
    </row>
    <row r="32" spans="2:44" ht="16.5" customHeight="1" x14ac:dyDescent="0.2">
      <c r="B32" s="15"/>
      <c r="C32" s="14"/>
      <c r="D32" s="310"/>
      <c r="E32" s="312"/>
      <c r="F32" s="312"/>
      <c r="G32" s="312"/>
      <c r="H32" s="312"/>
      <c r="I32" s="312"/>
      <c r="J32" s="312"/>
      <c r="K32" s="312"/>
      <c r="L32" s="311"/>
      <c r="M32" s="14"/>
      <c r="N32" s="14"/>
      <c r="O32" s="14"/>
      <c r="P32" s="15"/>
      <c r="Q32" s="14"/>
      <c r="R32" s="15"/>
      <c r="S32" s="14"/>
      <c r="T32" s="310"/>
      <c r="U32" s="311"/>
      <c r="V32" s="14"/>
      <c r="W32" s="15"/>
      <c r="X32" s="14"/>
      <c r="Y32" s="15"/>
      <c r="Z32" s="14"/>
      <c r="AA32" s="15"/>
      <c r="AB32" s="14">
        <f t="shared" si="0"/>
        <v>1</v>
      </c>
      <c r="AC32" s="15"/>
      <c r="AD32" s="14">
        <f t="shared" si="1"/>
        <v>1</v>
      </c>
      <c r="AE32" s="15"/>
      <c r="AF32" s="14">
        <f t="shared" si="2"/>
        <v>1</v>
      </c>
      <c r="AG32" s="15"/>
      <c r="AH32" s="14">
        <f t="shared" si="3"/>
        <v>1</v>
      </c>
      <c r="AI32" s="15"/>
      <c r="AJ32" s="14">
        <f t="shared" si="4"/>
        <v>0</v>
      </c>
      <c r="AK32" s="14"/>
      <c r="AL32" s="15"/>
      <c r="AM32" s="14"/>
      <c r="AN32" s="15"/>
      <c r="AO32" s="14"/>
      <c r="AP32" s="94">
        <f t="shared" si="5"/>
        <v>0</v>
      </c>
      <c r="AQ32" s="94"/>
      <c r="AR32" s="94">
        <f t="shared" ref="AR32:AR39" si="7">T32*AJ32*AL32/12-AN32</f>
        <v>0</v>
      </c>
    </row>
    <row r="33" spans="2:44" ht="16.5" customHeight="1" x14ac:dyDescent="0.2">
      <c r="B33" s="15"/>
      <c r="C33" s="14"/>
      <c r="D33" s="310"/>
      <c r="E33" s="312"/>
      <c r="F33" s="312"/>
      <c r="G33" s="312"/>
      <c r="H33" s="312"/>
      <c r="I33" s="312"/>
      <c r="J33" s="312"/>
      <c r="K33" s="312"/>
      <c r="L33" s="311"/>
      <c r="M33" s="14"/>
      <c r="N33" s="14"/>
      <c r="O33" s="14"/>
      <c r="P33" s="15"/>
      <c r="Q33" s="14"/>
      <c r="R33" s="15"/>
      <c r="S33" s="14"/>
      <c r="T33" s="310"/>
      <c r="U33" s="311"/>
      <c r="V33" s="14"/>
      <c r="W33" s="15"/>
      <c r="X33" s="14"/>
      <c r="Y33" s="15"/>
      <c r="Z33" s="14"/>
      <c r="AA33" s="15"/>
      <c r="AB33" s="14">
        <f t="shared" si="0"/>
        <v>1</v>
      </c>
      <c r="AC33" s="15"/>
      <c r="AD33" s="14">
        <f t="shared" si="1"/>
        <v>1</v>
      </c>
      <c r="AE33" s="15"/>
      <c r="AF33" s="14">
        <f t="shared" si="2"/>
        <v>1</v>
      </c>
      <c r="AG33" s="15"/>
      <c r="AH33" s="14">
        <f t="shared" si="3"/>
        <v>1</v>
      </c>
      <c r="AI33" s="15"/>
      <c r="AJ33" s="14">
        <f t="shared" si="4"/>
        <v>0</v>
      </c>
      <c r="AK33" s="14"/>
      <c r="AL33" s="15"/>
      <c r="AM33" s="14"/>
      <c r="AN33" s="15"/>
      <c r="AO33" s="14"/>
      <c r="AP33" s="94">
        <f t="shared" si="5"/>
        <v>0</v>
      </c>
      <c r="AQ33" s="94"/>
      <c r="AR33" s="94">
        <f t="shared" si="7"/>
        <v>0</v>
      </c>
    </row>
    <row r="34" spans="2:44" ht="16.5" customHeight="1" x14ac:dyDescent="0.2">
      <c r="B34" s="15"/>
      <c r="C34" s="14"/>
      <c r="D34" s="310"/>
      <c r="E34" s="312"/>
      <c r="F34" s="312"/>
      <c r="G34" s="312"/>
      <c r="H34" s="312"/>
      <c r="I34" s="312"/>
      <c r="J34" s="312"/>
      <c r="K34" s="312"/>
      <c r="L34" s="311"/>
      <c r="M34" s="14"/>
      <c r="N34" s="14"/>
      <c r="O34" s="14"/>
      <c r="P34" s="15"/>
      <c r="Q34" s="14"/>
      <c r="R34" s="15"/>
      <c r="S34" s="14"/>
      <c r="T34" s="310"/>
      <c r="U34" s="311"/>
      <c r="V34" s="14"/>
      <c r="W34" s="15"/>
      <c r="X34" s="14"/>
      <c r="Y34" s="15"/>
      <c r="Z34" s="14"/>
      <c r="AA34" s="15"/>
      <c r="AB34" s="14">
        <f t="shared" si="0"/>
        <v>1</v>
      </c>
      <c r="AC34" s="15"/>
      <c r="AD34" s="14">
        <f t="shared" si="1"/>
        <v>1</v>
      </c>
      <c r="AE34" s="15"/>
      <c r="AF34" s="14">
        <f t="shared" si="2"/>
        <v>1</v>
      </c>
      <c r="AG34" s="15"/>
      <c r="AH34" s="14">
        <f t="shared" si="3"/>
        <v>1</v>
      </c>
      <c r="AI34" s="15"/>
      <c r="AJ34" s="14">
        <f t="shared" si="4"/>
        <v>0</v>
      </c>
      <c r="AK34" s="14"/>
      <c r="AL34" s="15"/>
      <c r="AM34" s="14"/>
      <c r="AN34" s="15"/>
      <c r="AO34" s="14"/>
      <c r="AP34" s="94">
        <f t="shared" si="5"/>
        <v>0</v>
      </c>
      <c r="AQ34" s="94"/>
      <c r="AR34" s="94">
        <f t="shared" si="7"/>
        <v>0</v>
      </c>
    </row>
    <row r="35" spans="2:44" ht="16.5" customHeight="1" x14ac:dyDescent="0.2">
      <c r="B35" s="15"/>
      <c r="C35" s="14"/>
      <c r="D35" s="310"/>
      <c r="E35" s="312"/>
      <c r="F35" s="312"/>
      <c r="G35" s="312"/>
      <c r="H35" s="312"/>
      <c r="I35" s="312"/>
      <c r="J35" s="312"/>
      <c r="K35" s="312"/>
      <c r="L35" s="311"/>
      <c r="M35" s="14"/>
      <c r="N35" s="14"/>
      <c r="O35" s="14"/>
      <c r="P35" s="15"/>
      <c r="Q35" s="14"/>
      <c r="R35" s="15"/>
      <c r="S35" s="14"/>
      <c r="T35" s="310"/>
      <c r="U35" s="311"/>
      <c r="V35" s="14"/>
      <c r="W35" s="15"/>
      <c r="X35" s="14"/>
      <c r="Y35" s="15"/>
      <c r="Z35" s="14"/>
      <c r="AA35" s="15"/>
      <c r="AB35" s="14">
        <f t="shared" si="0"/>
        <v>1</v>
      </c>
      <c r="AC35" s="15"/>
      <c r="AD35" s="14">
        <f t="shared" si="1"/>
        <v>1</v>
      </c>
      <c r="AE35" s="15"/>
      <c r="AF35" s="14">
        <f t="shared" si="2"/>
        <v>1</v>
      </c>
      <c r="AG35" s="15"/>
      <c r="AH35" s="14">
        <f t="shared" si="3"/>
        <v>1</v>
      </c>
      <c r="AI35" s="15"/>
      <c r="AJ35" s="14">
        <f t="shared" si="4"/>
        <v>0</v>
      </c>
      <c r="AK35" s="14"/>
      <c r="AL35" s="15"/>
      <c r="AM35" s="14"/>
      <c r="AN35" s="15"/>
      <c r="AO35" s="14"/>
      <c r="AP35" s="94">
        <f t="shared" si="5"/>
        <v>0</v>
      </c>
      <c r="AQ35" s="94"/>
      <c r="AR35" s="94">
        <f t="shared" si="7"/>
        <v>0</v>
      </c>
    </row>
    <row r="36" spans="2:44" ht="16.5" customHeight="1" x14ac:dyDescent="0.2">
      <c r="B36" s="15"/>
      <c r="C36" s="14"/>
      <c r="D36" s="310"/>
      <c r="E36" s="312"/>
      <c r="F36" s="312"/>
      <c r="G36" s="312"/>
      <c r="H36" s="312"/>
      <c r="I36" s="312"/>
      <c r="J36" s="312"/>
      <c r="K36" s="312"/>
      <c r="L36" s="311"/>
      <c r="M36" s="14"/>
      <c r="N36" s="14"/>
      <c r="O36" s="14"/>
      <c r="P36" s="15"/>
      <c r="Q36" s="14"/>
      <c r="R36" s="15"/>
      <c r="S36" s="14"/>
      <c r="T36" s="310"/>
      <c r="U36" s="311"/>
      <c r="V36" s="14"/>
      <c r="W36" s="15"/>
      <c r="X36" s="14"/>
      <c r="Y36" s="15"/>
      <c r="Z36" s="14"/>
      <c r="AA36" s="15"/>
      <c r="AB36" s="14">
        <f t="shared" si="0"/>
        <v>1</v>
      </c>
      <c r="AC36" s="15"/>
      <c r="AD36" s="14">
        <f t="shared" si="1"/>
        <v>1</v>
      </c>
      <c r="AE36" s="15"/>
      <c r="AF36" s="14">
        <f t="shared" si="2"/>
        <v>1</v>
      </c>
      <c r="AG36" s="15"/>
      <c r="AH36" s="14">
        <f t="shared" si="3"/>
        <v>1</v>
      </c>
      <c r="AI36" s="15"/>
      <c r="AJ36" s="14">
        <f t="shared" si="4"/>
        <v>0</v>
      </c>
      <c r="AK36" s="14"/>
      <c r="AL36" s="15"/>
      <c r="AM36" s="14"/>
      <c r="AN36" s="15"/>
      <c r="AO36" s="14"/>
      <c r="AP36" s="94">
        <f t="shared" si="5"/>
        <v>0</v>
      </c>
      <c r="AQ36" s="94"/>
      <c r="AR36" s="94">
        <f t="shared" si="7"/>
        <v>0</v>
      </c>
    </row>
    <row r="37" spans="2:44" ht="16.5" customHeight="1" x14ac:dyDescent="0.2">
      <c r="B37" s="15"/>
      <c r="C37" s="14"/>
      <c r="D37" s="310"/>
      <c r="E37" s="312"/>
      <c r="F37" s="312"/>
      <c r="G37" s="312"/>
      <c r="H37" s="312"/>
      <c r="I37" s="312"/>
      <c r="J37" s="312"/>
      <c r="K37" s="312"/>
      <c r="L37" s="311"/>
      <c r="M37" s="14"/>
      <c r="N37" s="14"/>
      <c r="O37" s="14"/>
      <c r="P37" s="15"/>
      <c r="Q37" s="14"/>
      <c r="R37" s="15"/>
      <c r="S37" s="14"/>
      <c r="T37" s="310"/>
      <c r="U37" s="311"/>
      <c r="V37" s="14"/>
      <c r="W37" s="15"/>
      <c r="X37" s="14"/>
      <c r="Y37" s="15"/>
      <c r="Z37" s="14"/>
      <c r="AA37" s="15"/>
      <c r="AB37" s="14">
        <f t="shared" si="0"/>
        <v>1</v>
      </c>
      <c r="AC37" s="15"/>
      <c r="AD37" s="14">
        <f t="shared" si="1"/>
        <v>1</v>
      </c>
      <c r="AE37" s="15"/>
      <c r="AF37" s="14">
        <f t="shared" si="2"/>
        <v>1</v>
      </c>
      <c r="AG37" s="15"/>
      <c r="AH37" s="14">
        <f t="shared" si="3"/>
        <v>1</v>
      </c>
      <c r="AI37" s="15"/>
      <c r="AJ37" s="14">
        <f t="shared" si="4"/>
        <v>0</v>
      </c>
      <c r="AK37" s="14"/>
      <c r="AL37" s="15"/>
      <c r="AM37" s="14"/>
      <c r="AN37" s="15"/>
      <c r="AO37" s="14"/>
      <c r="AP37" s="94">
        <f t="shared" si="5"/>
        <v>0</v>
      </c>
      <c r="AQ37" s="94"/>
      <c r="AR37" s="94">
        <f t="shared" si="7"/>
        <v>0</v>
      </c>
    </row>
    <row r="38" spans="2:44" ht="16.5" customHeight="1" x14ac:dyDescent="0.2">
      <c r="B38" s="15"/>
      <c r="C38" s="14"/>
      <c r="D38" s="310"/>
      <c r="E38" s="312"/>
      <c r="F38" s="312"/>
      <c r="G38" s="312"/>
      <c r="H38" s="312"/>
      <c r="I38" s="312"/>
      <c r="J38" s="312"/>
      <c r="K38" s="312"/>
      <c r="L38" s="311"/>
      <c r="M38" s="14"/>
      <c r="N38" s="14"/>
      <c r="O38" s="14"/>
      <c r="P38" s="15"/>
      <c r="Q38" s="14"/>
      <c r="R38" s="15"/>
      <c r="S38" s="14"/>
      <c r="T38" s="310"/>
      <c r="U38" s="311"/>
      <c r="V38" s="14"/>
      <c r="W38" s="15"/>
      <c r="X38" s="14"/>
      <c r="Y38" s="15"/>
      <c r="Z38" s="14"/>
      <c r="AA38" s="15"/>
      <c r="AB38" s="14">
        <f t="shared" si="0"/>
        <v>1</v>
      </c>
      <c r="AC38" s="15"/>
      <c r="AD38" s="14">
        <f t="shared" si="1"/>
        <v>1</v>
      </c>
      <c r="AE38" s="15"/>
      <c r="AF38" s="14">
        <f t="shared" si="2"/>
        <v>1</v>
      </c>
      <c r="AG38" s="15"/>
      <c r="AH38" s="14">
        <f t="shared" si="3"/>
        <v>1</v>
      </c>
      <c r="AI38" s="15"/>
      <c r="AJ38" s="14">
        <f t="shared" si="4"/>
        <v>0</v>
      </c>
      <c r="AK38" s="14"/>
      <c r="AL38" s="15"/>
      <c r="AM38" s="14"/>
      <c r="AN38" s="15"/>
      <c r="AO38" s="14"/>
      <c r="AP38" s="94">
        <f t="shared" si="5"/>
        <v>0</v>
      </c>
      <c r="AQ38" s="94"/>
      <c r="AR38" s="94">
        <f t="shared" si="7"/>
        <v>0</v>
      </c>
    </row>
    <row r="39" spans="2:44" ht="16.5" customHeight="1" x14ac:dyDescent="0.2">
      <c r="B39" s="15"/>
      <c r="C39" s="14"/>
      <c r="D39" s="310"/>
      <c r="E39" s="312"/>
      <c r="F39" s="312"/>
      <c r="G39" s="312"/>
      <c r="H39" s="312"/>
      <c r="I39" s="312"/>
      <c r="J39" s="312"/>
      <c r="K39" s="312"/>
      <c r="L39" s="311"/>
      <c r="M39" s="14"/>
      <c r="N39" s="14"/>
      <c r="O39" s="14"/>
      <c r="P39" s="15"/>
      <c r="Q39" s="14"/>
      <c r="R39" s="15"/>
      <c r="S39" s="14"/>
      <c r="T39" s="310"/>
      <c r="U39" s="311"/>
      <c r="V39" s="14"/>
      <c r="W39" s="15"/>
      <c r="X39" s="14"/>
      <c r="Y39" s="15"/>
      <c r="Z39" s="14"/>
      <c r="AA39" s="15"/>
      <c r="AB39" s="14">
        <f t="shared" si="0"/>
        <v>1</v>
      </c>
      <c r="AC39" s="15"/>
      <c r="AD39" s="14">
        <f t="shared" si="1"/>
        <v>1</v>
      </c>
      <c r="AE39" s="15"/>
      <c r="AF39" s="14">
        <f t="shared" si="2"/>
        <v>1</v>
      </c>
      <c r="AG39" s="15"/>
      <c r="AH39" s="14">
        <f t="shared" si="3"/>
        <v>1</v>
      </c>
      <c r="AI39" s="15"/>
      <c r="AJ39" s="14">
        <f t="shared" si="4"/>
        <v>0</v>
      </c>
      <c r="AK39" s="14"/>
      <c r="AL39" s="15"/>
      <c r="AM39" s="14"/>
      <c r="AN39" s="15"/>
      <c r="AO39" s="14"/>
      <c r="AP39" s="94">
        <f t="shared" si="5"/>
        <v>0</v>
      </c>
      <c r="AQ39" s="94"/>
      <c r="AR39" s="94">
        <f t="shared" si="7"/>
        <v>0</v>
      </c>
    </row>
    <row r="40" spans="2:44" x14ac:dyDescent="0.2">
      <c r="P40" s="13"/>
      <c r="Q40" s="13"/>
      <c r="R40" s="13"/>
      <c r="S40" s="13"/>
      <c r="T40" s="13"/>
      <c r="U40" s="13"/>
      <c r="V40" s="13"/>
    </row>
    <row r="41" spans="2:44" x14ac:dyDescent="0.2">
      <c r="P41" s="13"/>
      <c r="Q41" s="13"/>
      <c r="R41" s="13"/>
      <c r="S41" s="13"/>
      <c r="T41" s="13"/>
      <c r="U41" s="13"/>
      <c r="V41" s="13"/>
    </row>
    <row r="42" spans="2:44" x14ac:dyDescent="0.2">
      <c r="P42" s="13"/>
      <c r="Q42" s="13"/>
      <c r="R42" s="13"/>
      <c r="S42" s="13"/>
      <c r="T42" s="13"/>
      <c r="U42" s="13"/>
      <c r="V42" s="13"/>
    </row>
    <row r="43" spans="2:44" x14ac:dyDescent="0.2">
      <c r="P43" s="13"/>
      <c r="Q43" s="13"/>
      <c r="R43" s="13"/>
      <c r="S43" s="13"/>
      <c r="T43" s="13"/>
      <c r="U43" s="13"/>
      <c r="V43" s="13"/>
    </row>
    <row r="44" spans="2:44" x14ac:dyDescent="0.2">
      <c r="P44" s="13"/>
      <c r="Q44" s="13"/>
      <c r="R44" s="13"/>
      <c r="S44" s="13"/>
      <c r="T44" s="13"/>
      <c r="U44" s="13"/>
      <c r="V44" s="13"/>
    </row>
    <row r="45" spans="2:44" x14ac:dyDescent="0.2">
      <c r="P45" s="13"/>
      <c r="Q45" s="13"/>
      <c r="R45" s="13"/>
      <c r="S45" s="13"/>
      <c r="T45" s="13"/>
      <c r="U45" s="13"/>
      <c r="V45" s="13"/>
    </row>
    <row r="46" spans="2:44" x14ac:dyDescent="0.2">
      <c r="P46" s="13"/>
      <c r="Q46" s="13"/>
      <c r="R46" s="13"/>
      <c r="S46" s="13"/>
      <c r="T46" s="13"/>
      <c r="U46" s="13"/>
      <c r="V46" s="13"/>
    </row>
    <row r="47" spans="2:44" x14ac:dyDescent="0.2">
      <c r="P47" s="13"/>
      <c r="Q47" s="13"/>
      <c r="R47" s="13"/>
      <c r="S47" s="13"/>
      <c r="T47" s="13"/>
      <c r="U47" s="13"/>
      <c r="V47" s="13"/>
    </row>
    <row r="48" spans="2:44" x14ac:dyDescent="0.2">
      <c r="P48" s="13"/>
      <c r="Q48" s="13"/>
      <c r="R48" s="13"/>
      <c r="S48" s="13"/>
      <c r="T48" s="13"/>
      <c r="U48" s="13"/>
      <c r="V48" s="13"/>
    </row>
    <row r="49" spans="16:22" x14ac:dyDescent="0.2">
      <c r="P49" s="13"/>
      <c r="Q49" s="13"/>
      <c r="R49" s="13"/>
      <c r="S49" s="13"/>
      <c r="T49" s="13"/>
      <c r="U49" s="13"/>
      <c r="V49" s="13"/>
    </row>
    <row r="50" spans="16:22" x14ac:dyDescent="0.2">
      <c r="P50" s="13"/>
      <c r="Q50" s="13"/>
      <c r="R50" s="13"/>
      <c r="S50" s="13"/>
      <c r="T50" s="13"/>
      <c r="U50" s="13"/>
      <c r="V50" s="13"/>
    </row>
    <row r="51" spans="16:22" x14ac:dyDescent="0.2">
      <c r="P51" s="13"/>
      <c r="Q51" s="13"/>
      <c r="R51" s="13"/>
      <c r="S51" s="13"/>
      <c r="T51" s="13"/>
      <c r="U51" s="13"/>
      <c r="V51" s="13"/>
    </row>
    <row r="52" spans="16:22" x14ac:dyDescent="0.2">
      <c r="P52" s="13"/>
      <c r="Q52" s="13"/>
      <c r="R52" s="13"/>
      <c r="S52" s="13"/>
      <c r="T52" s="13"/>
      <c r="U52" s="13"/>
      <c r="V52" s="13"/>
    </row>
    <row r="53" spans="16:22" x14ac:dyDescent="0.2">
      <c r="P53" s="13"/>
      <c r="Q53" s="13"/>
      <c r="R53" s="13"/>
      <c r="S53" s="13"/>
      <c r="T53" s="13"/>
      <c r="U53" s="13"/>
      <c r="V53" s="13"/>
    </row>
    <row r="54" spans="16:22" x14ac:dyDescent="0.2">
      <c r="P54" s="13"/>
      <c r="Q54" s="13"/>
      <c r="R54" s="13"/>
      <c r="S54" s="13"/>
      <c r="T54" s="13"/>
      <c r="U54" s="13"/>
      <c r="V54" s="13"/>
    </row>
    <row r="55" spans="16:22" x14ac:dyDescent="0.2">
      <c r="P55" s="13"/>
      <c r="Q55" s="13"/>
      <c r="R55" s="13"/>
      <c r="S55" s="13"/>
      <c r="T55" s="13"/>
      <c r="U55" s="13"/>
      <c r="V55" s="13"/>
    </row>
    <row r="56" spans="16:22" x14ac:dyDescent="0.2">
      <c r="P56" s="13"/>
      <c r="Q56" s="13"/>
      <c r="R56" s="13"/>
      <c r="S56" s="13"/>
      <c r="T56" s="13"/>
      <c r="U56" s="13"/>
      <c r="V56" s="13"/>
    </row>
    <row r="57" spans="16:22" x14ac:dyDescent="0.2">
      <c r="P57" s="13"/>
      <c r="Q57" s="13"/>
      <c r="R57" s="13"/>
      <c r="S57" s="13"/>
      <c r="T57" s="13"/>
      <c r="U57" s="13"/>
      <c r="V57" s="13"/>
    </row>
    <row r="58" spans="16:22" x14ac:dyDescent="0.2">
      <c r="P58" s="13"/>
      <c r="Q58" s="13"/>
      <c r="R58" s="13"/>
      <c r="S58" s="13"/>
      <c r="T58" s="13"/>
      <c r="U58" s="13"/>
      <c r="V58" s="13"/>
    </row>
    <row r="59" spans="16:22" x14ac:dyDescent="0.2">
      <c r="P59" s="13"/>
      <c r="Q59" s="13"/>
      <c r="R59" s="13"/>
      <c r="S59" s="13"/>
      <c r="T59" s="13"/>
      <c r="U59" s="13"/>
      <c r="V59" s="13"/>
    </row>
    <row r="60" spans="16:22" x14ac:dyDescent="0.2">
      <c r="P60" s="13"/>
      <c r="Q60" s="13"/>
      <c r="R60" s="13"/>
      <c r="S60" s="13"/>
      <c r="T60" s="13"/>
      <c r="U60" s="13"/>
      <c r="V60" s="13"/>
    </row>
    <row r="61" spans="16:22" x14ac:dyDescent="0.2">
      <c r="P61" s="13"/>
      <c r="Q61" s="13"/>
      <c r="R61" s="13"/>
      <c r="S61" s="13"/>
      <c r="T61" s="13"/>
      <c r="U61" s="13"/>
      <c r="V61" s="13"/>
    </row>
    <row r="62" spans="16:22" x14ac:dyDescent="0.2">
      <c r="P62" s="13"/>
      <c r="Q62" s="13"/>
      <c r="R62" s="13"/>
      <c r="S62" s="13"/>
      <c r="T62" s="13"/>
      <c r="U62" s="13"/>
      <c r="V62" s="13"/>
    </row>
    <row r="63" spans="16:22" x14ac:dyDescent="0.2">
      <c r="P63" s="13"/>
      <c r="Q63" s="13"/>
      <c r="R63" s="13"/>
      <c r="S63" s="13"/>
      <c r="T63" s="13"/>
      <c r="U63" s="13"/>
      <c r="V63" s="13"/>
    </row>
    <row r="64" spans="16:22" x14ac:dyDescent="0.2">
      <c r="P64" s="13"/>
      <c r="Q64" s="13"/>
      <c r="R64" s="13"/>
      <c r="S64" s="13"/>
      <c r="T64" s="13"/>
      <c r="U64" s="13"/>
      <c r="V64" s="13"/>
    </row>
    <row r="65" spans="16:22" x14ac:dyDescent="0.2">
      <c r="P65" s="13"/>
      <c r="Q65" s="13"/>
      <c r="R65" s="13"/>
      <c r="S65" s="13"/>
      <c r="T65" s="13"/>
      <c r="U65" s="13"/>
      <c r="V65" s="13"/>
    </row>
    <row r="66" spans="16:22" x14ac:dyDescent="0.2">
      <c r="P66" s="13"/>
      <c r="Q66" s="13"/>
      <c r="R66" s="13"/>
      <c r="S66" s="13"/>
      <c r="T66" s="13"/>
      <c r="U66" s="13"/>
      <c r="V66" s="13"/>
    </row>
    <row r="67" spans="16:22" x14ac:dyDescent="0.2">
      <c r="P67" s="13"/>
      <c r="Q67" s="13"/>
      <c r="R67" s="13"/>
      <c r="S67" s="13"/>
      <c r="T67" s="13"/>
      <c r="U67" s="13"/>
      <c r="V67" s="13"/>
    </row>
    <row r="68" spans="16:22" x14ac:dyDescent="0.2">
      <c r="P68" s="13"/>
      <c r="Q68" s="13"/>
      <c r="R68" s="13"/>
      <c r="S68" s="13"/>
      <c r="T68" s="13"/>
      <c r="U68" s="13"/>
      <c r="V68" s="13"/>
    </row>
    <row r="69" spans="16:22" x14ac:dyDescent="0.2">
      <c r="P69" s="13"/>
      <c r="Q69" s="13"/>
      <c r="R69" s="13"/>
      <c r="S69" s="13"/>
      <c r="T69" s="13"/>
      <c r="U69" s="13"/>
      <c r="V69" s="13"/>
    </row>
    <row r="70" spans="16:22" x14ac:dyDescent="0.2">
      <c r="P70" s="13"/>
      <c r="Q70" s="13"/>
      <c r="R70" s="13"/>
      <c r="S70" s="13"/>
      <c r="T70" s="13"/>
      <c r="U70" s="13"/>
      <c r="V70" s="13"/>
    </row>
    <row r="71" spans="16:22" x14ac:dyDescent="0.2">
      <c r="P71" s="13"/>
      <c r="Q71" s="13"/>
      <c r="R71" s="13"/>
      <c r="S71" s="13"/>
      <c r="T71" s="13"/>
      <c r="U71" s="13"/>
      <c r="V71" s="13"/>
    </row>
    <row r="72" spans="16:22" x14ac:dyDescent="0.2">
      <c r="P72" s="13"/>
      <c r="Q72" s="13"/>
      <c r="R72" s="13"/>
      <c r="S72" s="13"/>
      <c r="T72" s="13"/>
      <c r="U72" s="13"/>
      <c r="V72" s="13"/>
    </row>
    <row r="73" spans="16:22" x14ac:dyDescent="0.2">
      <c r="P73" s="13"/>
      <c r="Q73" s="13"/>
      <c r="R73" s="13"/>
      <c r="S73" s="13"/>
      <c r="T73" s="13"/>
      <c r="U73" s="13"/>
      <c r="V73" s="13"/>
    </row>
    <row r="74" spans="16:22" x14ac:dyDescent="0.2">
      <c r="P74" s="13"/>
      <c r="Q74" s="13"/>
      <c r="R74" s="13"/>
      <c r="S74" s="13"/>
      <c r="T74" s="13"/>
      <c r="U74" s="13"/>
      <c r="V74" s="13"/>
    </row>
    <row r="75" spans="16:22" x14ac:dyDescent="0.2">
      <c r="P75" s="13"/>
      <c r="Q75" s="13"/>
      <c r="R75" s="13"/>
      <c r="S75" s="13"/>
      <c r="T75" s="13"/>
      <c r="U75" s="13"/>
      <c r="V75" s="13"/>
    </row>
    <row r="76" spans="16:22" x14ac:dyDescent="0.2">
      <c r="P76" s="13"/>
      <c r="Q76" s="13"/>
      <c r="R76" s="13"/>
      <c r="S76" s="13"/>
      <c r="T76" s="13"/>
      <c r="U76" s="13"/>
      <c r="V76" s="13"/>
    </row>
    <row r="77" spans="16:22" x14ac:dyDescent="0.2">
      <c r="P77" s="13"/>
      <c r="Q77" s="13"/>
      <c r="R77" s="13"/>
      <c r="S77" s="13"/>
      <c r="T77" s="13"/>
      <c r="U77" s="13"/>
      <c r="V77" s="13"/>
    </row>
    <row r="78" spans="16:22" x14ac:dyDescent="0.2">
      <c r="P78" s="13"/>
      <c r="Q78" s="13"/>
      <c r="R78" s="13"/>
      <c r="S78" s="13"/>
      <c r="T78" s="13"/>
      <c r="U78" s="13"/>
      <c r="V78" s="13"/>
    </row>
    <row r="79" spans="16:22" x14ac:dyDescent="0.2">
      <c r="P79" s="13"/>
      <c r="Q79" s="13"/>
      <c r="R79" s="13"/>
      <c r="S79" s="13"/>
      <c r="T79" s="13"/>
      <c r="U79" s="13"/>
      <c r="V79" s="13"/>
    </row>
    <row r="80" spans="16:22" x14ac:dyDescent="0.2">
      <c r="P80" s="13"/>
      <c r="Q80" s="13"/>
      <c r="R80" s="13"/>
      <c r="S80" s="13"/>
      <c r="T80" s="13"/>
      <c r="U80" s="13"/>
      <c r="V80" s="13"/>
    </row>
    <row r="81" spans="16:22" x14ac:dyDescent="0.2">
      <c r="P81" s="13"/>
      <c r="Q81" s="13"/>
      <c r="R81" s="13"/>
      <c r="S81" s="13"/>
      <c r="T81" s="13"/>
      <c r="U81" s="13"/>
      <c r="V81" s="13"/>
    </row>
    <row r="82" spans="16:22" x14ac:dyDescent="0.2">
      <c r="P82" s="13"/>
      <c r="Q82" s="13"/>
      <c r="R82" s="13"/>
      <c r="S82" s="13"/>
      <c r="T82" s="13"/>
      <c r="U82" s="13"/>
      <c r="V82" s="13"/>
    </row>
    <row r="83" spans="16:22" x14ac:dyDescent="0.2">
      <c r="P83" s="13"/>
      <c r="Q83" s="13"/>
      <c r="R83" s="13"/>
      <c r="S83" s="13"/>
      <c r="T83" s="13"/>
      <c r="U83" s="13"/>
      <c r="V83" s="13"/>
    </row>
    <row r="84" spans="16:22" x14ac:dyDescent="0.2">
      <c r="P84" s="13"/>
      <c r="Q84" s="13"/>
      <c r="R84" s="13"/>
      <c r="S84" s="13"/>
      <c r="T84" s="13"/>
      <c r="U84" s="13"/>
      <c r="V84" s="13"/>
    </row>
    <row r="85" spans="16:22" x14ac:dyDescent="0.2">
      <c r="P85" s="13"/>
      <c r="Q85" s="13"/>
      <c r="R85" s="13"/>
      <c r="S85" s="13"/>
      <c r="T85" s="13"/>
      <c r="U85" s="13"/>
      <c r="V85" s="13"/>
    </row>
    <row r="86" spans="16:22" x14ac:dyDescent="0.2">
      <c r="P86" s="13"/>
      <c r="Q86" s="13"/>
      <c r="R86" s="13"/>
      <c r="S86" s="13"/>
      <c r="T86" s="13"/>
      <c r="U86" s="13"/>
      <c r="V86" s="13"/>
    </row>
    <row r="87" spans="16:22" x14ac:dyDescent="0.2">
      <c r="P87" s="13"/>
      <c r="Q87" s="13"/>
      <c r="R87" s="13"/>
      <c r="S87" s="13"/>
      <c r="T87" s="13"/>
      <c r="U87" s="13"/>
      <c r="V87" s="13"/>
    </row>
    <row r="88" spans="16:22" x14ac:dyDescent="0.2">
      <c r="P88" s="13"/>
      <c r="Q88" s="13"/>
      <c r="R88" s="13"/>
      <c r="S88" s="13"/>
      <c r="T88" s="13"/>
      <c r="U88" s="13"/>
      <c r="V88" s="13"/>
    </row>
    <row r="89" spans="16:22" x14ac:dyDescent="0.2">
      <c r="P89" s="13"/>
      <c r="Q89" s="13"/>
      <c r="R89" s="13"/>
      <c r="S89" s="13"/>
      <c r="T89" s="13"/>
      <c r="U89" s="13"/>
      <c r="V89" s="13"/>
    </row>
    <row r="90" spans="16:22" x14ac:dyDescent="0.2">
      <c r="P90" s="13"/>
      <c r="Q90" s="13"/>
      <c r="R90" s="13"/>
      <c r="S90" s="13"/>
      <c r="T90" s="13"/>
      <c r="U90" s="13"/>
      <c r="V90" s="13"/>
    </row>
    <row r="91" spans="16:22" x14ac:dyDescent="0.2">
      <c r="P91" s="13"/>
      <c r="Q91" s="13"/>
      <c r="R91" s="13"/>
      <c r="S91" s="13"/>
      <c r="T91" s="13"/>
      <c r="U91" s="13"/>
      <c r="V91" s="13"/>
    </row>
    <row r="92" spans="16:22" x14ac:dyDescent="0.2">
      <c r="P92" s="13"/>
      <c r="Q92" s="13"/>
      <c r="R92" s="13"/>
      <c r="S92" s="13"/>
      <c r="T92" s="13"/>
      <c r="U92" s="13"/>
      <c r="V92" s="13"/>
    </row>
    <row r="93" spans="16:22" x14ac:dyDescent="0.2">
      <c r="P93" s="13"/>
      <c r="Q93" s="13"/>
      <c r="R93" s="13"/>
      <c r="S93" s="13"/>
      <c r="T93" s="13"/>
      <c r="U93" s="13"/>
      <c r="V93" s="13"/>
    </row>
    <row r="94" spans="16:22" x14ac:dyDescent="0.2">
      <c r="P94" s="13"/>
      <c r="Q94" s="13"/>
      <c r="R94" s="13"/>
      <c r="S94" s="13"/>
      <c r="T94" s="13"/>
      <c r="U94" s="13"/>
      <c r="V94" s="13"/>
    </row>
    <row r="95" spans="16:22" x14ac:dyDescent="0.2">
      <c r="P95" s="13"/>
      <c r="Q95" s="13"/>
      <c r="R95" s="13"/>
      <c r="S95" s="13"/>
      <c r="T95" s="13"/>
      <c r="U95" s="13"/>
      <c r="V95" s="13"/>
    </row>
    <row r="96" spans="16:22" x14ac:dyDescent="0.2">
      <c r="P96" s="13"/>
      <c r="Q96" s="13"/>
      <c r="R96" s="13"/>
      <c r="S96" s="13"/>
      <c r="T96" s="13"/>
      <c r="U96" s="13"/>
      <c r="V96" s="13"/>
    </row>
    <row r="97" spans="16:22" x14ac:dyDescent="0.2">
      <c r="P97" s="13"/>
      <c r="Q97" s="13"/>
      <c r="R97" s="13"/>
      <c r="S97" s="13"/>
      <c r="T97" s="13"/>
      <c r="U97" s="13"/>
      <c r="V97" s="13"/>
    </row>
    <row r="98" spans="16:22" x14ac:dyDescent="0.2">
      <c r="P98" s="13"/>
      <c r="Q98" s="13"/>
      <c r="R98" s="13"/>
      <c r="S98" s="13"/>
      <c r="T98" s="13"/>
      <c r="U98" s="13"/>
      <c r="V98" s="13"/>
    </row>
    <row r="99" spans="16:22" x14ac:dyDescent="0.2">
      <c r="P99" s="13"/>
      <c r="Q99" s="13"/>
      <c r="R99" s="13"/>
      <c r="S99" s="13"/>
      <c r="T99" s="13"/>
      <c r="U99" s="13"/>
      <c r="V99" s="13"/>
    </row>
    <row r="100" spans="16:22" x14ac:dyDescent="0.2">
      <c r="P100" s="13"/>
      <c r="Q100" s="13"/>
      <c r="R100" s="13"/>
      <c r="S100" s="13"/>
      <c r="T100" s="13"/>
      <c r="U100" s="13"/>
      <c r="V100" s="13"/>
    </row>
    <row r="101" spans="16:22" x14ac:dyDescent="0.2">
      <c r="P101" s="13"/>
      <c r="Q101" s="13"/>
      <c r="R101" s="13"/>
      <c r="S101" s="13"/>
      <c r="T101" s="13"/>
      <c r="U101" s="13"/>
      <c r="V101" s="13"/>
    </row>
    <row r="102" spans="16:22" x14ac:dyDescent="0.2">
      <c r="P102" s="13"/>
      <c r="Q102" s="13"/>
      <c r="R102" s="13"/>
      <c r="S102" s="13"/>
      <c r="T102" s="13"/>
      <c r="U102" s="13"/>
      <c r="V102" s="13"/>
    </row>
    <row r="103" spans="16:22" x14ac:dyDescent="0.2">
      <c r="P103" s="13"/>
      <c r="Q103" s="13"/>
      <c r="R103" s="13"/>
      <c r="S103" s="13"/>
      <c r="T103" s="13"/>
      <c r="U103" s="13"/>
      <c r="V103" s="13"/>
    </row>
    <row r="104" spans="16:22" x14ac:dyDescent="0.2">
      <c r="P104" s="13"/>
      <c r="Q104" s="13"/>
      <c r="R104" s="13"/>
      <c r="S104" s="13"/>
      <c r="T104" s="13"/>
      <c r="U104" s="13"/>
      <c r="V104" s="13"/>
    </row>
    <row r="105" spans="16:22" x14ac:dyDescent="0.2">
      <c r="P105" s="13"/>
      <c r="Q105" s="13"/>
      <c r="R105" s="13"/>
      <c r="S105" s="13"/>
      <c r="T105" s="13"/>
      <c r="U105" s="13"/>
      <c r="V105" s="13"/>
    </row>
    <row r="106" spans="16:22" x14ac:dyDescent="0.2">
      <c r="P106" s="13"/>
      <c r="Q106" s="13"/>
      <c r="R106" s="13"/>
      <c r="S106" s="13"/>
      <c r="T106" s="13"/>
      <c r="U106" s="13"/>
      <c r="V106" s="13"/>
    </row>
    <row r="107" spans="16:22" x14ac:dyDescent="0.2">
      <c r="P107" s="13"/>
      <c r="Q107" s="13"/>
      <c r="R107" s="13"/>
      <c r="S107" s="13"/>
      <c r="T107" s="13"/>
      <c r="U107" s="13"/>
      <c r="V107" s="13"/>
    </row>
    <row r="108" spans="16:22" x14ac:dyDescent="0.2">
      <c r="P108" s="13"/>
      <c r="Q108" s="13"/>
      <c r="R108" s="13"/>
      <c r="S108" s="13"/>
      <c r="T108" s="13"/>
      <c r="U108" s="13"/>
      <c r="V108" s="13"/>
    </row>
    <row r="109" spans="16:22" x14ac:dyDescent="0.2">
      <c r="P109" s="13"/>
      <c r="Q109" s="13"/>
      <c r="R109" s="13"/>
      <c r="S109" s="13"/>
      <c r="T109" s="13"/>
      <c r="U109" s="13"/>
      <c r="V109" s="13"/>
    </row>
    <row r="110" spans="16:22" x14ac:dyDescent="0.2">
      <c r="P110" s="13"/>
      <c r="Q110" s="13"/>
      <c r="R110" s="13"/>
      <c r="S110" s="13"/>
      <c r="T110" s="13"/>
      <c r="U110" s="13"/>
      <c r="V110" s="13"/>
    </row>
    <row r="111" spans="16:22" x14ac:dyDescent="0.2">
      <c r="P111" s="13"/>
      <c r="Q111" s="13"/>
      <c r="R111" s="13"/>
      <c r="S111" s="13"/>
      <c r="T111" s="13"/>
      <c r="U111" s="13"/>
      <c r="V111" s="13"/>
    </row>
    <row r="112" spans="16:22" x14ac:dyDescent="0.2">
      <c r="P112" s="13"/>
      <c r="Q112" s="13"/>
      <c r="R112" s="13"/>
      <c r="S112" s="13"/>
      <c r="T112" s="13"/>
      <c r="U112" s="13"/>
      <c r="V112" s="13"/>
    </row>
    <row r="113" spans="16:22" x14ac:dyDescent="0.2">
      <c r="P113" s="13"/>
      <c r="Q113" s="13"/>
      <c r="R113" s="13"/>
      <c r="S113" s="13"/>
      <c r="T113" s="13"/>
      <c r="U113" s="13"/>
      <c r="V113" s="13"/>
    </row>
    <row r="114" spans="16:22" x14ac:dyDescent="0.2">
      <c r="P114" s="13"/>
      <c r="Q114" s="13"/>
      <c r="R114" s="13"/>
      <c r="S114" s="13"/>
      <c r="T114" s="13"/>
      <c r="U114" s="13"/>
      <c r="V114" s="13"/>
    </row>
    <row r="115" spans="16:22" x14ac:dyDescent="0.2">
      <c r="P115" s="13"/>
      <c r="Q115" s="13"/>
      <c r="R115" s="13"/>
      <c r="S115" s="13"/>
      <c r="T115" s="13"/>
      <c r="U115" s="13"/>
      <c r="V115" s="13"/>
    </row>
    <row r="116" spans="16:22" x14ac:dyDescent="0.2">
      <c r="P116" s="13"/>
      <c r="Q116" s="13"/>
      <c r="R116" s="13"/>
      <c r="S116" s="13"/>
      <c r="T116" s="13"/>
      <c r="U116" s="13"/>
      <c r="V116" s="13"/>
    </row>
    <row r="117" spans="16:22" x14ac:dyDescent="0.2">
      <c r="P117" s="13"/>
      <c r="Q117" s="13"/>
      <c r="R117" s="13"/>
      <c r="S117" s="13"/>
      <c r="T117" s="13"/>
      <c r="U117" s="13"/>
      <c r="V117" s="13"/>
    </row>
    <row r="118" spans="16:22" x14ac:dyDescent="0.2">
      <c r="P118" s="13"/>
      <c r="Q118" s="13"/>
      <c r="R118" s="13"/>
      <c r="S118" s="13"/>
      <c r="T118" s="13"/>
      <c r="U118" s="13"/>
      <c r="V118" s="13"/>
    </row>
    <row r="119" spans="16:22" x14ac:dyDescent="0.2">
      <c r="P119" s="13"/>
      <c r="Q119" s="13"/>
      <c r="R119" s="13"/>
      <c r="S119" s="13"/>
      <c r="T119" s="13"/>
      <c r="U119" s="13"/>
      <c r="V119" s="13"/>
    </row>
    <row r="120" spans="16:22" x14ac:dyDescent="0.2">
      <c r="P120" s="13"/>
      <c r="Q120" s="13"/>
      <c r="R120" s="13"/>
      <c r="S120" s="13"/>
      <c r="T120" s="13"/>
      <c r="U120" s="13"/>
      <c r="V120" s="13"/>
    </row>
    <row r="121" spans="16:22" x14ac:dyDescent="0.2">
      <c r="P121" s="13"/>
      <c r="Q121" s="13"/>
      <c r="R121" s="13"/>
      <c r="S121" s="13"/>
      <c r="T121" s="13"/>
      <c r="U121" s="13"/>
      <c r="V121" s="13"/>
    </row>
    <row r="122" spans="16:22" x14ac:dyDescent="0.2">
      <c r="P122" s="13"/>
      <c r="Q122" s="13"/>
      <c r="R122" s="13"/>
      <c r="S122" s="13"/>
      <c r="T122" s="13"/>
      <c r="U122" s="13"/>
      <c r="V122" s="13"/>
    </row>
    <row r="123" spans="16:22" x14ac:dyDescent="0.2">
      <c r="P123" s="13"/>
      <c r="Q123" s="13"/>
      <c r="R123" s="13"/>
      <c r="S123" s="13"/>
      <c r="T123" s="13"/>
      <c r="U123" s="13"/>
      <c r="V123" s="13"/>
    </row>
    <row r="124" spans="16:22" x14ac:dyDescent="0.2">
      <c r="P124" s="13"/>
      <c r="Q124" s="13"/>
      <c r="R124" s="13"/>
      <c r="S124" s="13"/>
      <c r="T124" s="13"/>
      <c r="U124" s="13"/>
      <c r="V124" s="13"/>
    </row>
    <row r="125" spans="16:22" x14ac:dyDescent="0.2">
      <c r="P125" s="13"/>
      <c r="Q125" s="13"/>
      <c r="R125" s="13"/>
      <c r="S125" s="13"/>
      <c r="T125" s="13"/>
      <c r="U125" s="13"/>
      <c r="V125" s="13"/>
    </row>
    <row r="126" spans="16:22" x14ac:dyDescent="0.2">
      <c r="P126" s="13"/>
      <c r="Q126" s="13"/>
      <c r="R126" s="13"/>
      <c r="S126" s="13"/>
      <c r="T126" s="13"/>
      <c r="U126" s="13"/>
      <c r="V126" s="13"/>
    </row>
    <row r="127" spans="16:22" x14ac:dyDescent="0.2">
      <c r="P127" s="13"/>
      <c r="Q127" s="13"/>
      <c r="R127" s="13"/>
      <c r="S127" s="13"/>
      <c r="T127" s="13"/>
      <c r="U127" s="13"/>
      <c r="V127" s="13"/>
    </row>
    <row r="128" spans="16:22" x14ac:dyDescent="0.2">
      <c r="P128" s="13"/>
      <c r="Q128" s="13"/>
      <c r="R128" s="13"/>
      <c r="S128" s="13"/>
      <c r="T128" s="13"/>
      <c r="U128" s="13"/>
      <c r="V128" s="13"/>
    </row>
    <row r="129" spans="16:22" x14ac:dyDescent="0.2">
      <c r="P129" s="13"/>
      <c r="Q129" s="13"/>
      <c r="R129" s="13"/>
      <c r="S129" s="13"/>
      <c r="T129" s="13"/>
      <c r="U129" s="13"/>
      <c r="V129" s="13"/>
    </row>
    <row r="130" spans="16:22" x14ac:dyDescent="0.2">
      <c r="P130" s="13"/>
      <c r="Q130" s="13"/>
      <c r="R130" s="13"/>
      <c r="S130" s="13"/>
      <c r="T130" s="13"/>
      <c r="U130" s="13"/>
      <c r="V130" s="13"/>
    </row>
    <row r="131" spans="16:22" x14ac:dyDescent="0.2">
      <c r="P131" s="13"/>
      <c r="Q131" s="13"/>
      <c r="R131" s="13"/>
      <c r="S131" s="13"/>
      <c r="T131" s="13"/>
      <c r="U131" s="13"/>
      <c r="V131" s="13"/>
    </row>
    <row r="132" spans="16:22" x14ac:dyDescent="0.2">
      <c r="P132" s="13"/>
      <c r="Q132" s="13"/>
      <c r="R132" s="13"/>
      <c r="S132" s="13"/>
      <c r="T132" s="13"/>
      <c r="U132" s="13"/>
      <c r="V132" s="13"/>
    </row>
    <row r="133" spans="16:22" x14ac:dyDescent="0.2">
      <c r="P133" s="13"/>
      <c r="Q133" s="13"/>
      <c r="R133" s="13"/>
      <c r="S133" s="13"/>
      <c r="T133" s="13"/>
      <c r="U133" s="13"/>
      <c r="V133" s="13"/>
    </row>
    <row r="134" spans="16:22" x14ac:dyDescent="0.2">
      <c r="P134" s="13"/>
      <c r="Q134" s="13"/>
      <c r="R134" s="13"/>
      <c r="S134" s="13"/>
      <c r="T134" s="13"/>
      <c r="U134" s="13"/>
      <c r="V134" s="13"/>
    </row>
    <row r="135" spans="16:22" x14ac:dyDescent="0.2">
      <c r="P135" s="13"/>
      <c r="Q135" s="13"/>
      <c r="R135" s="13"/>
      <c r="S135" s="13"/>
      <c r="T135" s="13"/>
      <c r="U135" s="13"/>
      <c r="V135" s="13"/>
    </row>
    <row r="136" spans="16:22" x14ac:dyDescent="0.2">
      <c r="P136" s="13"/>
      <c r="Q136" s="13"/>
      <c r="R136" s="13"/>
      <c r="S136" s="13"/>
      <c r="T136" s="13"/>
      <c r="U136" s="13"/>
      <c r="V136" s="13"/>
    </row>
    <row r="137" spans="16:22" x14ac:dyDescent="0.2">
      <c r="P137" s="13"/>
      <c r="Q137" s="13"/>
      <c r="R137" s="13"/>
      <c r="S137" s="13"/>
      <c r="T137" s="13"/>
      <c r="U137" s="13"/>
      <c r="V137" s="13"/>
    </row>
    <row r="138" spans="16:22" x14ac:dyDescent="0.2">
      <c r="P138" s="13"/>
      <c r="Q138" s="13"/>
      <c r="R138" s="13"/>
      <c r="S138" s="13"/>
      <c r="T138" s="13"/>
      <c r="U138" s="13"/>
      <c r="V138" s="13"/>
    </row>
    <row r="139" spans="16:22" x14ac:dyDescent="0.2">
      <c r="P139" s="13"/>
      <c r="Q139" s="13"/>
      <c r="R139" s="13"/>
      <c r="S139" s="13"/>
      <c r="T139" s="13"/>
      <c r="U139" s="13"/>
      <c r="V139" s="13"/>
    </row>
    <row r="140" spans="16:22" x14ac:dyDescent="0.2">
      <c r="P140" s="13"/>
      <c r="Q140" s="13"/>
      <c r="R140" s="13"/>
      <c r="S140" s="13"/>
      <c r="T140" s="13"/>
      <c r="U140" s="13"/>
      <c r="V140" s="13"/>
    </row>
    <row r="141" spans="16:22" x14ac:dyDescent="0.2">
      <c r="P141" s="13"/>
      <c r="Q141" s="13"/>
      <c r="R141" s="13"/>
      <c r="S141" s="13"/>
      <c r="T141" s="13"/>
      <c r="U141" s="13"/>
      <c r="V141" s="13"/>
    </row>
    <row r="142" spans="16:22" x14ac:dyDescent="0.2">
      <c r="P142" s="13"/>
      <c r="Q142" s="13"/>
      <c r="R142" s="13"/>
      <c r="S142" s="13"/>
      <c r="T142" s="13"/>
      <c r="U142" s="13"/>
      <c r="V142" s="13"/>
    </row>
    <row r="143" spans="16:22" x14ac:dyDescent="0.2">
      <c r="P143" s="13"/>
      <c r="Q143" s="13"/>
      <c r="R143" s="13"/>
      <c r="S143" s="13"/>
      <c r="T143" s="13"/>
      <c r="U143" s="13"/>
      <c r="V143" s="13"/>
    </row>
    <row r="144" spans="16:22" x14ac:dyDescent="0.2">
      <c r="P144" s="13"/>
      <c r="Q144" s="13"/>
      <c r="R144" s="13"/>
      <c r="S144" s="13"/>
      <c r="T144" s="13"/>
      <c r="U144" s="13"/>
      <c r="V144" s="13"/>
    </row>
    <row r="145" spans="16:22" x14ac:dyDescent="0.2">
      <c r="P145" s="13"/>
      <c r="Q145" s="13"/>
      <c r="R145" s="13"/>
      <c r="S145" s="13"/>
      <c r="T145" s="13"/>
      <c r="U145" s="13"/>
      <c r="V145" s="13"/>
    </row>
    <row r="146" spans="16:22" x14ac:dyDescent="0.2">
      <c r="P146" s="13"/>
      <c r="Q146" s="13"/>
      <c r="R146" s="13"/>
      <c r="S146" s="13"/>
      <c r="T146" s="13"/>
      <c r="U146" s="13"/>
      <c r="V146" s="13"/>
    </row>
    <row r="147" spans="16:22" x14ac:dyDescent="0.2">
      <c r="P147" s="13"/>
      <c r="Q147" s="13"/>
      <c r="R147" s="13"/>
      <c r="S147" s="13"/>
      <c r="T147" s="13"/>
      <c r="U147" s="13"/>
      <c r="V147" s="13"/>
    </row>
    <row r="148" spans="16:22" x14ac:dyDescent="0.2">
      <c r="P148" s="13"/>
      <c r="Q148" s="13"/>
      <c r="R148" s="13"/>
      <c r="S148" s="13"/>
      <c r="T148" s="13"/>
      <c r="U148" s="13"/>
      <c r="V148" s="13"/>
    </row>
    <row r="149" spans="16:22" x14ac:dyDescent="0.2">
      <c r="P149" s="13"/>
      <c r="Q149" s="13"/>
      <c r="R149" s="13"/>
      <c r="S149" s="13"/>
      <c r="T149" s="13"/>
      <c r="U149" s="13"/>
      <c r="V149" s="13"/>
    </row>
    <row r="150" spans="16:22" x14ac:dyDescent="0.2">
      <c r="P150" s="13"/>
      <c r="Q150" s="13"/>
      <c r="R150" s="13"/>
      <c r="S150" s="13"/>
      <c r="T150" s="13"/>
      <c r="U150" s="13"/>
      <c r="V150" s="13"/>
    </row>
    <row r="151" spans="16:22" x14ac:dyDescent="0.2">
      <c r="P151" s="13"/>
      <c r="Q151" s="13"/>
      <c r="R151" s="13"/>
      <c r="S151" s="13"/>
      <c r="T151" s="13"/>
      <c r="U151" s="13"/>
      <c r="V151" s="13"/>
    </row>
    <row r="152" spans="16:22" x14ac:dyDescent="0.2">
      <c r="P152" s="13"/>
      <c r="Q152" s="13"/>
      <c r="R152" s="13"/>
      <c r="S152" s="13"/>
      <c r="T152" s="13"/>
      <c r="U152" s="13"/>
      <c r="V152" s="13"/>
    </row>
    <row r="153" spans="16:22" x14ac:dyDescent="0.2">
      <c r="P153" s="13"/>
      <c r="Q153" s="13"/>
      <c r="R153" s="13"/>
      <c r="S153" s="13"/>
      <c r="T153" s="13"/>
      <c r="U153" s="13"/>
      <c r="V153" s="13"/>
    </row>
    <row r="154" spans="16:22" x14ac:dyDescent="0.2">
      <c r="P154" s="13"/>
      <c r="Q154" s="13"/>
      <c r="R154" s="13"/>
      <c r="S154" s="13"/>
      <c r="T154" s="13"/>
      <c r="U154" s="13"/>
      <c r="V154" s="13"/>
    </row>
    <row r="155" spans="16:22" x14ac:dyDescent="0.2">
      <c r="P155" s="13"/>
      <c r="Q155" s="13"/>
      <c r="R155" s="13"/>
      <c r="S155" s="13"/>
      <c r="T155" s="13"/>
      <c r="U155" s="13"/>
      <c r="V155" s="13"/>
    </row>
    <row r="156" spans="16:22" x14ac:dyDescent="0.2">
      <c r="P156" s="13"/>
      <c r="Q156" s="13"/>
      <c r="R156" s="13"/>
      <c r="S156" s="13"/>
      <c r="T156" s="13"/>
      <c r="U156" s="13"/>
      <c r="V156" s="13"/>
    </row>
    <row r="157" spans="16:22" x14ac:dyDescent="0.2">
      <c r="P157" s="13"/>
      <c r="Q157" s="13"/>
      <c r="R157" s="13"/>
      <c r="S157" s="13"/>
      <c r="T157" s="13"/>
      <c r="U157" s="13"/>
      <c r="V157" s="13"/>
    </row>
    <row r="158" spans="16:22" x14ac:dyDescent="0.2">
      <c r="P158" s="13"/>
      <c r="Q158" s="13"/>
      <c r="R158" s="13"/>
      <c r="S158" s="13"/>
      <c r="T158" s="13"/>
      <c r="U158" s="13"/>
      <c r="V158" s="13"/>
    </row>
    <row r="159" spans="16:22" x14ac:dyDescent="0.2">
      <c r="P159" s="13"/>
      <c r="Q159" s="13"/>
      <c r="R159" s="13"/>
      <c r="S159" s="13"/>
      <c r="T159" s="13"/>
      <c r="U159" s="13"/>
      <c r="V159" s="13"/>
    </row>
    <row r="160" spans="16:22" x14ac:dyDescent="0.2">
      <c r="P160" s="13"/>
      <c r="Q160" s="13"/>
      <c r="R160" s="13"/>
      <c r="S160" s="13"/>
      <c r="T160" s="13"/>
      <c r="U160" s="13"/>
      <c r="V160" s="13"/>
    </row>
    <row r="161" spans="16:22" x14ac:dyDescent="0.2">
      <c r="P161" s="13"/>
      <c r="Q161" s="13"/>
      <c r="R161" s="13"/>
      <c r="S161" s="13"/>
      <c r="T161" s="13"/>
      <c r="U161" s="13"/>
      <c r="V161" s="13"/>
    </row>
    <row r="162" spans="16:22" x14ac:dyDescent="0.2">
      <c r="P162" s="13"/>
      <c r="Q162" s="13"/>
      <c r="R162" s="13"/>
      <c r="S162" s="13"/>
      <c r="T162" s="13"/>
      <c r="U162" s="13"/>
      <c r="V162" s="13"/>
    </row>
    <row r="163" spans="16:22" x14ac:dyDescent="0.2">
      <c r="P163" s="13"/>
      <c r="Q163" s="13"/>
      <c r="R163" s="13"/>
      <c r="S163" s="13"/>
      <c r="T163" s="13"/>
      <c r="U163" s="13"/>
      <c r="V163" s="13"/>
    </row>
    <row r="164" spans="16:22" x14ac:dyDescent="0.2">
      <c r="P164" s="13"/>
      <c r="Q164" s="13"/>
      <c r="R164" s="13"/>
      <c r="S164" s="13"/>
      <c r="T164" s="13"/>
      <c r="U164" s="13"/>
      <c r="V164" s="13"/>
    </row>
    <row r="165" spans="16:22" x14ac:dyDescent="0.2">
      <c r="P165" s="13"/>
      <c r="Q165" s="13"/>
      <c r="R165" s="13"/>
      <c r="S165" s="13"/>
      <c r="T165" s="13"/>
      <c r="U165" s="13"/>
      <c r="V165" s="13"/>
    </row>
    <row r="166" spans="16:22" x14ac:dyDescent="0.2">
      <c r="P166" s="13"/>
      <c r="Q166" s="13"/>
      <c r="R166" s="13"/>
      <c r="S166" s="13"/>
      <c r="T166" s="13"/>
      <c r="U166" s="13"/>
      <c r="V166" s="13"/>
    </row>
    <row r="167" spans="16:22" x14ac:dyDescent="0.2">
      <c r="P167" s="13"/>
      <c r="Q167" s="13"/>
      <c r="R167" s="13"/>
      <c r="S167" s="13"/>
      <c r="T167" s="13"/>
      <c r="U167" s="13"/>
      <c r="V167" s="13"/>
    </row>
    <row r="168" spans="16:22" x14ac:dyDescent="0.2">
      <c r="P168" s="13"/>
      <c r="Q168" s="13"/>
      <c r="R168" s="13"/>
      <c r="S168" s="13"/>
      <c r="T168" s="13"/>
      <c r="U168" s="13"/>
      <c r="V168" s="13"/>
    </row>
    <row r="169" spans="16:22" x14ac:dyDescent="0.2">
      <c r="P169" s="13"/>
      <c r="Q169" s="13"/>
      <c r="R169" s="13"/>
      <c r="S169" s="13"/>
      <c r="T169" s="13"/>
      <c r="U169" s="13"/>
      <c r="V169" s="13"/>
    </row>
    <row r="170" spans="16:22" x14ac:dyDescent="0.2">
      <c r="P170" s="13"/>
      <c r="Q170" s="13"/>
      <c r="R170" s="13"/>
      <c r="S170" s="13"/>
      <c r="T170" s="13"/>
      <c r="U170" s="13"/>
      <c r="V170" s="13"/>
    </row>
    <row r="171" spans="16:22" x14ac:dyDescent="0.2">
      <c r="P171" s="13"/>
      <c r="Q171" s="13"/>
      <c r="R171" s="13"/>
      <c r="S171" s="13"/>
      <c r="T171" s="13"/>
      <c r="U171" s="13"/>
      <c r="V171" s="13"/>
    </row>
    <row r="172" spans="16:22" x14ac:dyDescent="0.2">
      <c r="P172" s="13"/>
      <c r="Q172" s="13"/>
      <c r="R172" s="13"/>
      <c r="S172" s="13"/>
      <c r="T172" s="13"/>
      <c r="U172" s="13"/>
      <c r="V172" s="13"/>
    </row>
    <row r="173" spans="16:22" x14ac:dyDescent="0.2">
      <c r="P173" s="13"/>
      <c r="Q173" s="13"/>
      <c r="R173" s="13"/>
      <c r="S173" s="13"/>
      <c r="T173" s="13"/>
      <c r="U173" s="13"/>
      <c r="V173" s="13"/>
    </row>
    <row r="174" spans="16:22" x14ac:dyDescent="0.2">
      <c r="P174" s="13"/>
      <c r="Q174" s="13"/>
      <c r="R174" s="13"/>
      <c r="S174" s="13"/>
      <c r="T174" s="13"/>
      <c r="U174" s="13"/>
      <c r="V174" s="13"/>
    </row>
    <row r="175" spans="16:22" x14ac:dyDescent="0.2">
      <c r="P175" s="13"/>
      <c r="Q175" s="13"/>
      <c r="R175" s="13"/>
      <c r="S175" s="13"/>
      <c r="T175" s="13"/>
      <c r="U175" s="13"/>
      <c r="V175" s="13"/>
    </row>
    <row r="176" spans="16:22" x14ac:dyDescent="0.2">
      <c r="P176" s="13"/>
      <c r="Q176" s="13"/>
      <c r="R176" s="13"/>
      <c r="S176" s="13"/>
      <c r="T176" s="13"/>
      <c r="U176" s="13"/>
      <c r="V176" s="13"/>
    </row>
    <row r="177" spans="16:22" x14ac:dyDescent="0.2">
      <c r="P177" s="13"/>
      <c r="Q177" s="13"/>
      <c r="R177" s="13"/>
      <c r="S177" s="13"/>
      <c r="T177" s="13"/>
      <c r="U177" s="13"/>
      <c r="V177" s="13"/>
    </row>
    <row r="178" spans="16:22" x14ac:dyDescent="0.2">
      <c r="P178" s="13"/>
      <c r="Q178" s="13"/>
      <c r="R178" s="13"/>
      <c r="S178" s="13"/>
      <c r="T178" s="13"/>
      <c r="U178" s="13"/>
      <c r="V178" s="13"/>
    </row>
    <row r="179" spans="16:22" x14ac:dyDescent="0.2">
      <c r="P179" s="13"/>
      <c r="Q179" s="13"/>
      <c r="R179" s="13"/>
      <c r="S179" s="13"/>
      <c r="T179" s="13"/>
      <c r="U179" s="13"/>
      <c r="V179" s="13"/>
    </row>
    <row r="180" spans="16:22" x14ac:dyDescent="0.2">
      <c r="P180" s="13"/>
      <c r="Q180" s="13"/>
      <c r="R180" s="13"/>
      <c r="S180" s="13"/>
      <c r="T180" s="13"/>
      <c r="U180" s="13"/>
      <c r="V180" s="13"/>
    </row>
    <row r="181" spans="16:22" x14ac:dyDescent="0.2">
      <c r="P181" s="13"/>
      <c r="Q181" s="13"/>
      <c r="R181" s="13"/>
      <c r="S181" s="13"/>
      <c r="T181" s="13"/>
      <c r="U181" s="13"/>
      <c r="V181" s="13"/>
    </row>
    <row r="182" spans="16:22" x14ac:dyDescent="0.2">
      <c r="P182" s="13"/>
      <c r="Q182" s="13"/>
      <c r="R182" s="13"/>
      <c r="S182" s="13"/>
      <c r="T182" s="13"/>
      <c r="U182" s="13"/>
      <c r="V182" s="13"/>
    </row>
    <row r="183" spans="16:22" x14ac:dyDescent="0.2">
      <c r="P183" s="13"/>
      <c r="Q183" s="13"/>
      <c r="R183" s="13"/>
      <c r="S183" s="13"/>
      <c r="T183" s="13"/>
      <c r="U183" s="13"/>
      <c r="V183" s="13"/>
    </row>
    <row r="184" spans="16:22" x14ac:dyDescent="0.2">
      <c r="P184" s="13"/>
      <c r="Q184" s="13"/>
      <c r="R184" s="13"/>
      <c r="S184" s="13"/>
      <c r="T184" s="13"/>
      <c r="U184" s="13"/>
      <c r="V184" s="13"/>
    </row>
    <row r="185" spans="16:22" x14ac:dyDescent="0.2">
      <c r="P185" s="13"/>
      <c r="Q185" s="13"/>
      <c r="R185" s="13"/>
      <c r="S185" s="13"/>
      <c r="T185" s="13"/>
      <c r="U185" s="13"/>
      <c r="V185" s="13"/>
    </row>
    <row r="186" spans="16:22" x14ac:dyDescent="0.2">
      <c r="P186" s="13"/>
      <c r="Q186" s="13"/>
      <c r="R186" s="13"/>
      <c r="S186" s="13"/>
      <c r="T186" s="13"/>
      <c r="U186" s="13"/>
      <c r="V186" s="13"/>
    </row>
    <row r="187" spans="16:22" x14ac:dyDescent="0.2">
      <c r="P187" s="13"/>
      <c r="Q187" s="13"/>
      <c r="R187" s="13"/>
      <c r="S187" s="13"/>
      <c r="T187" s="13"/>
      <c r="U187" s="13"/>
      <c r="V187" s="13"/>
    </row>
    <row r="188" spans="16:22" x14ac:dyDescent="0.2">
      <c r="P188" s="13"/>
      <c r="Q188" s="13"/>
      <c r="R188" s="13"/>
      <c r="S188" s="13"/>
      <c r="T188" s="13"/>
      <c r="U188" s="13"/>
      <c r="V188" s="13"/>
    </row>
    <row r="189" spans="16:22" x14ac:dyDescent="0.2">
      <c r="P189" s="13"/>
      <c r="Q189" s="13"/>
      <c r="R189" s="13"/>
      <c r="S189" s="13"/>
      <c r="T189" s="13"/>
      <c r="U189" s="13"/>
      <c r="V189" s="13"/>
    </row>
    <row r="190" spans="16:22" x14ac:dyDescent="0.2">
      <c r="P190" s="13"/>
      <c r="Q190" s="13"/>
      <c r="R190" s="13"/>
      <c r="S190" s="13"/>
      <c r="T190" s="13"/>
      <c r="U190" s="13"/>
      <c r="V190" s="13"/>
    </row>
    <row r="191" spans="16:22" x14ac:dyDescent="0.2">
      <c r="P191" s="13"/>
      <c r="Q191" s="13"/>
      <c r="R191" s="13"/>
      <c r="S191" s="13"/>
      <c r="T191" s="13"/>
      <c r="U191" s="13"/>
      <c r="V191" s="13"/>
    </row>
    <row r="192" spans="16:22" x14ac:dyDescent="0.2">
      <c r="P192" s="13"/>
      <c r="Q192" s="13"/>
      <c r="R192" s="13"/>
      <c r="S192" s="13"/>
      <c r="T192" s="13"/>
      <c r="U192" s="13"/>
      <c r="V192" s="13"/>
    </row>
    <row r="193" spans="16:22" x14ac:dyDescent="0.2">
      <c r="P193" s="13"/>
      <c r="Q193" s="13"/>
      <c r="R193" s="13"/>
      <c r="S193" s="13"/>
      <c r="T193" s="13"/>
      <c r="U193" s="13"/>
      <c r="V193" s="13"/>
    </row>
    <row r="194" spans="16:22" x14ac:dyDescent="0.2">
      <c r="P194" s="13"/>
      <c r="Q194" s="13"/>
      <c r="R194" s="13"/>
      <c r="S194" s="13"/>
      <c r="T194" s="13"/>
      <c r="U194" s="13"/>
      <c r="V194" s="13"/>
    </row>
    <row r="195" spans="16:22" x14ac:dyDescent="0.2">
      <c r="P195" s="13"/>
      <c r="Q195" s="13"/>
      <c r="R195" s="13"/>
      <c r="S195" s="13"/>
      <c r="T195" s="13"/>
      <c r="U195" s="13"/>
      <c r="V195" s="13"/>
    </row>
    <row r="196" spans="16:22" x14ac:dyDescent="0.2">
      <c r="P196" s="13"/>
      <c r="Q196" s="13"/>
      <c r="R196" s="13"/>
      <c r="S196" s="13"/>
      <c r="T196" s="13"/>
      <c r="U196" s="13"/>
      <c r="V196" s="13"/>
    </row>
    <row r="197" spans="16:22" x14ac:dyDescent="0.2">
      <c r="P197" s="13"/>
      <c r="Q197" s="13"/>
      <c r="R197" s="13"/>
      <c r="S197" s="13"/>
      <c r="T197" s="13"/>
      <c r="U197" s="13"/>
      <c r="V197" s="13"/>
    </row>
    <row r="198" spans="16:22" x14ac:dyDescent="0.2">
      <c r="P198" s="13"/>
      <c r="Q198" s="13"/>
      <c r="R198" s="13"/>
      <c r="S198" s="13"/>
      <c r="T198" s="13"/>
      <c r="U198" s="13"/>
      <c r="V198" s="13"/>
    </row>
    <row r="199" spans="16:22" x14ac:dyDescent="0.2">
      <c r="P199" s="13"/>
      <c r="Q199" s="13"/>
      <c r="R199" s="13"/>
      <c r="S199" s="13"/>
      <c r="T199" s="13"/>
      <c r="U199" s="13"/>
      <c r="V199" s="13"/>
    </row>
    <row r="200" spans="16:22" x14ac:dyDescent="0.2">
      <c r="P200" s="13"/>
      <c r="Q200" s="13"/>
      <c r="R200" s="13"/>
      <c r="S200" s="13"/>
      <c r="T200" s="13"/>
      <c r="U200" s="13"/>
      <c r="V200" s="13"/>
    </row>
    <row r="201" spans="16:22" x14ac:dyDescent="0.2">
      <c r="P201" s="13"/>
      <c r="Q201" s="13"/>
      <c r="R201" s="13"/>
      <c r="S201" s="13"/>
      <c r="T201" s="13"/>
      <c r="U201" s="13"/>
      <c r="V201" s="13"/>
    </row>
    <row r="202" spans="16:22" x14ac:dyDescent="0.2">
      <c r="P202" s="13"/>
      <c r="Q202" s="13"/>
      <c r="R202" s="13"/>
      <c r="S202" s="13"/>
      <c r="T202" s="13"/>
      <c r="U202" s="13"/>
      <c r="V202" s="13"/>
    </row>
    <row r="203" spans="16:22" x14ac:dyDescent="0.2">
      <c r="P203" s="13"/>
      <c r="Q203" s="13"/>
      <c r="R203" s="13"/>
      <c r="S203" s="13"/>
      <c r="T203" s="13"/>
      <c r="U203" s="13"/>
      <c r="V203" s="13"/>
    </row>
    <row r="204" spans="16:22" x14ac:dyDescent="0.2">
      <c r="P204" s="13"/>
      <c r="Q204" s="13"/>
      <c r="R204" s="13"/>
      <c r="S204" s="13"/>
      <c r="T204" s="13"/>
      <c r="U204" s="13"/>
      <c r="V204" s="13"/>
    </row>
    <row r="205" spans="16:22" x14ac:dyDescent="0.2">
      <c r="P205" s="13"/>
      <c r="Q205" s="13"/>
      <c r="R205" s="13"/>
      <c r="S205" s="13"/>
      <c r="T205" s="13"/>
      <c r="U205" s="13"/>
      <c r="V205" s="13"/>
    </row>
    <row r="206" spans="16:22" x14ac:dyDescent="0.2">
      <c r="P206" s="13"/>
      <c r="Q206" s="13"/>
      <c r="R206" s="13"/>
      <c r="S206" s="13"/>
      <c r="T206" s="13"/>
      <c r="U206" s="13"/>
      <c r="V206" s="13"/>
    </row>
    <row r="207" spans="16:22" x14ac:dyDescent="0.2">
      <c r="P207" s="13"/>
      <c r="Q207" s="13"/>
      <c r="R207" s="13"/>
      <c r="S207" s="13"/>
      <c r="T207" s="13"/>
      <c r="U207" s="13"/>
      <c r="V207" s="13"/>
    </row>
    <row r="208" spans="16:22" x14ac:dyDescent="0.2">
      <c r="P208" s="13"/>
      <c r="Q208" s="13"/>
      <c r="R208" s="13"/>
      <c r="S208" s="13"/>
      <c r="T208" s="13"/>
      <c r="U208" s="13"/>
      <c r="V208" s="13"/>
    </row>
    <row r="209" spans="16:22" x14ac:dyDescent="0.2">
      <c r="P209" s="13"/>
      <c r="Q209" s="13"/>
      <c r="R209" s="13"/>
      <c r="S209" s="13"/>
      <c r="T209" s="13"/>
      <c r="U209" s="13"/>
      <c r="V209" s="13"/>
    </row>
    <row r="210" spans="16:22" x14ac:dyDescent="0.2">
      <c r="P210" s="13"/>
      <c r="Q210" s="13"/>
      <c r="R210" s="13"/>
      <c r="S210" s="13"/>
      <c r="T210" s="13"/>
      <c r="U210" s="13"/>
      <c r="V210" s="13"/>
    </row>
    <row r="211" spans="16:22" x14ac:dyDescent="0.2">
      <c r="P211" s="13"/>
      <c r="Q211" s="13"/>
      <c r="R211" s="13"/>
      <c r="S211" s="13"/>
      <c r="T211" s="13"/>
      <c r="U211" s="13"/>
      <c r="V211" s="13"/>
    </row>
    <row r="212" spans="16:22" x14ac:dyDescent="0.2">
      <c r="P212" s="13"/>
      <c r="Q212" s="13"/>
      <c r="R212" s="13"/>
      <c r="S212" s="13"/>
      <c r="T212" s="13"/>
      <c r="U212" s="13"/>
      <c r="V212" s="13"/>
    </row>
    <row r="213" spans="16:22" x14ac:dyDescent="0.2">
      <c r="P213" s="13"/>
      <c r="Q213" s="13"/>
      <c r="R213" s="13"/>
      <c r="S213" s="13"/>
      <c r="T213" s="13"/>
      <c r="U213" s="13"/>
      <c r="V213" s="13"/>
    </row>
    <row r="214" spans="16:22" x14ac:dyDescent="0.2">
      <c r="P214" s="13"/>
      <c r="Q214" s="13"/>
      <c r="R214" s="13"/>
      <c r="S214" s="13"/>
      <c r="T214" s="13"/>
      <c r="U214" s="13"/>
      <c r="V214" s="13"/>
    </row>
    <row r="215" spans="16:22" x14ac:dyDescent="0.2">
      <c r="P215" s="13"/>
      <c r="Q215" s="13"/>
      <c r="R215" s="13"/>
      <c r="S215" s="13"/>
      <c r="T215" s="13"/>
      <c r="U215" s="13"/>
      <c r="V215" s="13"/>
    </row>
    <row r="216" spans="16:22" x14ac:dyDescent="0.2">
      <c r="P216" s="13"/>
      <c r="Q216" s="13"/>
      <c r="R216" s="13"/>
      <c r="S216" s="13"/>
      <c r="T216" s="13"/>
      <c r="U216" s="13"/>
      <c r="V216" s="13"/>
    </row>
    <row r="217" spans="16:22" x14ac:dyDescent="0.2">
      <c r="P217" s="13"/>
      <c r="Q217" s="13"/>
      <c r="R217" s="13"/>
      <c r="S217" s="13"/>
      <c r="T217" s="13"/>
      <c r="U217" s="13"/>
      <c r="V217" s="13"/>
    </row>
    <row r="218" spans="16:22" x14ac:dyDescent="0.2">
      <c r="P218" s="13"/>
      <c r="Q218" s="13"/>
      <c r="R218" s="13"/>
      <c r="S218" s="13"/>
      <c r="T218" s="13"/>
      <c r="U218" s="13"/>
      <c r="V218" s="13"/>
    </row>
    <row r="219" spans="16:22" x14ac:dyDescent="0.2">
      <c r="P219" s="13"/>
      <c r="Q219" s="13"/>
      <c r="R219" s="13"/>
      <c r="S219" s="13"/>
      <c r="T219" s="13"/>
      <c r="U219" s="13"/>
      <c r="V219" s="13"/>
    </row>
    <row r="220" spans="16:22" x14ac:dyDescent="0.2">
      <c r="P220" s="13"/>
      <c r="Q220" s="13"/>
      <c r="R220" s="13"/>
      <c r="S220" s="13"/>
      <c r="T220" s="13"/>
      <c r="U220" s="13"/>
      <c r="V220" s="13"/>
    </row>
    <row r="221" spans="16:22" x14ac:dyDescent="0.2">
      <c r="P221" s="13"/>
      <c r="Q221" s="13"/>
      <c r="R221" s="13"/>
      <c r="S221" s="13"/>
      <c r="T221" s="13"/>
      <c r="U221" s="13"/>
      <c r="V221" s="13"/>
    </row>
    <row r="222" spans="16:22" x14ac:dyDescent="0.2">
      <c r="P222" s="13"/>
      <c r="Q222" s="13"/>
      <c r="R222" s="13"/>
      <c r="S222" s="13"/>
      <c r="T222" s="13"/>
      <c r="U222" s="13"/>
      <c r="V222" s="13"/>
    </row>
    <row r="223" spans="16:22" x14ac:dyDescent="0.2">
      <c r="P223" s="13"/>
      <c r="Q223" s="13"/>
      <c r="R223" s="13"/>
      <c r="S223" s="13"/>
      <c r="T223" s="13"/>
      <c r="U223" s="13"/>
      <c r="V223" s="13"/>
    </row>
    <row r="224" spans="16:22" x14ac:dyDescent="0.2">
      <c r="P224" s="13"/>
      <c r="Q224" s="13"/>
      <c r="R224" s="13"/>
      <c r="S224" s="13"/>
      <c r="T224" s="13"/>
      <c r="U224" s="13"/>
      <c r="V224" s="13"/>
    </row>
    <row r="225" spans="16:22" x14ac:dyDescent="0.2">
      <c r="P225" s="13"/>
      <c r="Q225" s="13"/>
      <c r="R225" s="13"/>
      <c r="S225" s="13"/>
      <c r="T225" s="13"/>
      <c r="U225" s="13"/>
      <c r="V225" s="13"/>
    </row>
    <row r="226" spans="16:22" x14ac:dyDescent="0.2">
      <c r="P226" s="13"/>
      <c r="Q226" s="13"/>
      <c r="R226" s="13"/>
      <c r="S226" s="13"/>
      <c r="T226" s="13"/>
      <c r="U226" s="13"/>
      <c r="V226" s="13"/>
    </row>
    <row r="227" spans="16:22" x14ac:dyDescent="0.2">
      <c r="P227" s="13"/>
      <c r="Q227" s="13"/>
      <c r="R227" s="13"/>
      <c r="S227" s="13"/>
      <c r="T227" s="13"/>
      <c r="U227" s="13"/>
      <c r="V227" s="13"/>
    </row>
    <row r="228" spans="16:22" x14ac:dyDescent="0.2">
      <c r="P228" s="13"/>
      <c r="Q228" s="13"/>
      <c r="R228" s="13"/>
      <c r="S228" s="13"/>
      <c r="T228" s="13"/>
      <c r="U228" s="13"/>
      <c r="V228" s="13"/>
    </row>
    <row r="229" spans="16:22" x14ac:dyDescent="0.2">
      <c r="P229" s="13"/>
      <c r="Q229" s="13"/>
      <c r="R229" s="13"/>
      <c r="S229" s="13"/>
      <c r="T229" s="13"/>
      <c r="U229" s="13"/>
      <c r="V229" s="13"/>
    </row>
    <row r="230" spans="16:22" x14ac:dyDescent="0.2">
      <c r="P230" s="13"/>
      <c r="Q230" s="13"/>
      <c r="R230" s="13"/>
      <c r="S230" s="13"/>
      <c r="T230" s="13"/>
      <c r="U230" s="13"/>
      <c r="V230" s="13"/>
    </row>
    <row r="231" spans="16:22" x14ac:dyDescent="0.2">
      <c r="P231" s="13"/>
      <c r="Q231" s="13"/>
      <c r="R231" s="13"/>
      <c r="S231" s="13"/>
      <c r="T231" s="13"/>
      <c r="U231" s="13"/>
      <c r="V231" s="13"/>
    </row>
    <row r="232" spans="16:22" x14ac:dyDescent="0.2">
      <c r="P232" s="13"/>
      <c r="Q232" s="13"/>
      <c r="R232" s="13"/>
      <c r="S232" s="13"/>
      <c r="T232" s="13"/>
      <c r="U232" s="13"/>
      <c r="V232" s="13"/>
    </row>
  </sheetData>
  <mergeCells count="69">
    <mergeCell ref="A13:V13"/>
    <mergeCell ref="O14:R14"/>
    <mergeCell ref="A12:AR12"/>
    <mergeCell ref="J6:K6"/>
    <mergeCell ref="M6:N6"/>
    <mergeCell ref="O6:V6"/>
    <mergeCell ref="C6:I6"/>
    <mergeCell ref="A11:V11"/>
    <mergeCell ref="B8:E8"/>
    <mergeCell ref="F8:I8"/>
    <mergeCell ref="J8:V8"/>
    <mergeCell ref="A9:V9"/>
    <mergeCell ref="C10:I10"/>
    <mergeCell ref="J10:K10"/>
    <mergeCell ref="M10:N10"/>
    <mergeCell ref="O10:V10"/>
    <mergeCell ref="T1:V1"/>
    <mergeCell ref="A2:V2"/>
    <mergeCell ref="A3:V3"/>
    <mergeCell ref="A4:V4"/>
    <mergeCell ref="A5:V5"/>
    <mergeCell ref="D33:L33"/>
    <mergeCell ref="D26:L26"/>
    <mergeCell ref="D20:L20"/>
    <mergeCell ref="T14:U14"/>
    <mergeCell ref="E14:L14"/>
    <mergeCell ref="D19:L19"/>
    <mergeCell ref="D21:L21"/>
    <mergeCell ref="D22:L22"/>
    <mergeCell ref="D23:L23"/>
    <mergeCell ref="D24:L24"/>
    <mergeCell ref="D25:L25"/>
    <mergeCell ref="D27:L27"/>
    <mergeCell ref="D28:L28"/>
    <mergeCell ref="D29:L29"/>
    <mergeCell ref="D30:L30"/>
    <mergeCell ref="D37:L37"/>
    <mergeCell ref="D38:L38"/>
    <mergeCell ref="D34:L34"/>
    <mergeCell ref="D35:L35"/>
    <mergeCell ref="D36:L36"/>
    <mergeCell ref="D31:L31"/>
    <mergeCell ref="T29:U29"/>
    <mergeCell ref="T30:U30"/>
    <mergeCell ref="T31:U31"/>
    <mergeCell ref="T32:U32"/>
    <mergeCell ref="D32:L32"/>
    <mergeCell ref="T33:U33"/>
    <mergeCell ref="T24:U24"/>
    <mergeCell ref="T25:U25"/>
    <mergeCell ref="T26:U26"/>
    <mergeCell ref="T27:U27"/>
    <mergeCell ref="T28:U28"/>
    <mergeCell ref="D15:R15"/>
    <mergeCell ref="D16:R16"/>
    <mergeCell ref="D17:R17"/>
    <mergeCell ref="D18:R18"/>
    <mergeCell ref="T39:U39"/>
    <mergeCell ref="T34:U34"/>
    <mergeCell ref="T35:U35"/>
    <mergeCell ref="T36:U36"/>
    <mergeCell ref="T37:U37"/>
    <mergeCell ref="T38:U38"/>
    <mergeCell ref="D39:L39"/>
    <mergeCell ref="T19:U19"/>
    <mergeCell ref="T20:U20"/>
    <mergeCell ref="T21:U21"/>
    <mergeCell ref="T22:U22"/>
    <mergeCell ref="T23:U23"/>
  </mergeCells>
  <pageMargins left="0.51181102362204722" right="0.11811023622047245" top="0.35433070866141736" bottom="0.15748031496062992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F7" sqref="F7"/>
    </sheetView>
  </sheetViews>
  <sheetFormatPr defaultColWidth="4" defaultRowHeight="15.75" customHeight="1" x14ac:dyDescent="0.2"/>
  <cols>
    <col min="1" max="1" width="5.42578125" style="13" customWidth="1"/>
    <col min="2" max="2" width="6.140625" style="13" customWidth="1"/>
    <col min="3" max="3" width="13.140625" style="13" customWidth="1"/>
    <col min="4" max="4" width="7.140625" style="13" customWidth="1"/>
    <col min="5" max="8" width="28.42578125" style="13" customWidth="1"/>
    <col min="9" max="12" width="4" style="13"/>
    <col min="13" max="13" width="6.140625" style="13" bestFit="1" customWidth="1"/>
    <col min="14" max="14" width="4" style="13"/>
    <col min="15" max="15" width="6.140625" style="13" bestFit="1" customWidth="1"/>
    <col min="16" max="238" width="4" style="13"/>
    <col min="239" max="239" width="4.140625" style="13" customWidth="1"/>
    <col min="240" max="240" width="4.85546875" style="13" customWidth="1"/>
    <col min="241" max="241" width="5" style="13" customWidth="1"/>
    <col min="242" max="250" width="4.140625" style="13" customWidth="1"/>
    <col min="251" max="251" width="4.42578125" style="13" customWidth="1"/>
    <col min="252" max="253" width="4.140625" style="13" customWidth="1"/>
    <col min="254" max="254" width="1.42578125" style="13" customWidth="1"/>
    <col min="255" max="259" width="3" style="13" customWidth="1"/>
    <col min="260" max="260" width="2.140625" style="13" customWidth="1"/>
    <col min="261" max="261" width="0" style="13" hidden="1" customWidth="1"/>
    <col min="262" max="268" width="4" style="13"/>
    <col min="269" max="269" width="6.140625" style="13" bestFit="1" customWidth="1"/>
    <col min="270" max="270" width="4" style="13"/>
    <col min="271" max="271" width="6.140625" style="13" bestFit="1" customWidth="1"/>
    <col min="272" max="494" width="4" style="13"/>
    <col min="495" max="495" width="4.140625" style="13" customWidth="1"/>
    <col min="496" max="496" width="4.85546875" style="13" customWidth="1"/>
    <col min="497" max="497" width="5" style="13" customWidth="1"/>
    <col min="498" max="506" width="4.140625" style="13" customWidth="1"/>
    <col min="507" max="507" width="4.42578125" style="13" customWidth="1"/>
    <col min="508" max="509" width="4.140625" style="13" customWidth="1"/>
    <col min="510" max="510" width="1.42578125" style="13" customWidth="1"/>
    <col min="511" max="515" width="3" style="13" customWidth="1"/>
    <col min="516" max="516" width="2.140625" style="13" customWidth="1"/>
    <col min="517" max="517" width="0" style="13" hidden="1" customWidth="1"/>
    <col min="518" max="524" width="4" style="13"/>
    <col min="525" max="525" width="6.140625" style="13" bestFit="1" customWidth="1"/>
    <col min="526" max="526" width="4" style="13"/>
    <col min="527" max="527" width="6.140625" style="13" bestFit="1" customWidth="1"/>
    <col min="528" max="750" width="4" style="13"/>
    <col min="751" max="751" width="4.140625" style="13" customWidth="1"/>
    <col min="752" max="752" width="4.85546875" style="13" customWidth="1"/>
    <col min="753" max="753" width="5" style="13" customWidth="1"/>
    <col min="754" max="762" width="4.140625" style="13" customWidth="1"/>
    <col min="763" max="763" width="4.42578125" style="13" customWidth="1"/>
    <col min="764" max="765" width="4.140625" style="13" customWidth="1"/>
    <col min="766" max="766" width="1.42578125" style="13" customWidth="1"/>
    <col min="767" max="771" width="3" style="13" customWidth="1"/>
    <col min="772" max="772" width="2.140625" style="13" customWidth="1"/>
    <col min="773" max="773" width="0" style="13" hidden="1" customWidth="1"/>
    <col min="774" max="780" width="4" style="13"/>
    <col min="781" max="781" width="6.140625" style="13" bestFit="1" customWidth="1"/>
    <col min="782" max="782" width="4" style="13"/>
    <col min="783" max="783" width="6.140625" style="13" bestFit="1" customWidth="1"/>
    <col min="784" max="1006" width="4" style="13"/>
    <col min="1007" max="1007" width="4.140625" style="13" customWidth="1"/>
    <col min="1008" max="1008" width="4.85546875" style="13" customWidth="1"/>
    <col min="1009" max="1009" width="5" style="13" customWidth="1"/>
    <col min="1010" max="1018" width="4.140625" style="13" customWidth="1"/>
    <col min="1019" max="1019" width="4.42578125" style="13" customWidth="1"/>
    <col min="1020" max="1021" width="4.140625" style="13" customWidth="1"/>
    <col min="1022" max="1022" width="1.42578125" style="13" customWidth="1"/>
    <col min="1023" max="1027" width="3" style="13" customWidth="1"/>
    <col min="1028" max="1028" width="2.140625" style="13" customWidth="1"/>
    <col min="1029" max="1029" width="0" style="13" hidden="1" customWidth="1"/>
    <col min="1030" max="1036" width="4" style="13"/>
    <col min="1037" max="1037" width="6.140625" style="13" bestFit="1" customWidth="1"/>
    <col min="1038" max="1038" width="4" style="13"/>
    <col min="1039" max="1039" width="6.140625" style="13" bestFit="1" customWidth="1"/>
    <col min="1040" max="1262" width="4" style="13"/>
    <col min="1263" max="1263" width="4.140625" style="13" customWidth="1"/>
    <col min="1264" max="1264" width="4.85546875" style="13" customWidth="1"/>
    <col min="1265" max="1265" width="5" style="13" customWidth="1"/>
    <col min="1266" max="1274" width="4.140625" style="13" customWidth="1"/>
    <col min="1275" max="1275" width="4.42578125" style="13" customWidth="1"/>
    <col min="1276" max="1277" width="4.140625" style="13" customWidth="1"/>
    <col min="1278" max="1278" width="1.42578125" style="13" customWidth="1"/>
    <col min="1279" max="1283" width="3" style="13" customWidth="1"/>
    <col min="1284" max="1284" width="2.140625" style="13" customWidth="1"/>
    <col min="1285" max="1285" width="0" style="13" hidden="1" customWidth="1"/>
    <col min="1286" max="1292" width="4" style="13"/>
    <col min="1293" max="1293" width="6.140625" style="13" bestFit="1" customWidth="1"/>
    <col min="1294" max="1294" width="4" style="13"/>
    <col min="1295" max="1295" width="6.140625" style="13" bestFit="1" customWidth="1"/>
    <col min="1296" max="1518" width="4" style="13"/>
    <col min="1519" max="1519" width="4.140625" style="13" customWidth="1"/>
    <col min="1520" max="1520" width="4.85546875" style="13" customWidth="1"/>
    <col min="1521" max="1521" width="5" style="13" customWidth="1"/>
    <col min="1522" max="1530" width="4.140625" style="13" customWidth="1"/>
    <col min="1531" max="1531" width="4.42578125" style="13" customWidth="1"/>
    <col min="1532" max="1533" width="4.140625" style="13" customWidth="1"/>
    <col min="1534" max="1534" width="1.42578125" style="13" customWidth="1"/>
    <col min="1535" max="1539" width="3" style="13" customWidth="1"/>
    <col min="1540" max="1540" width="2.140625" style="13" customWidth="1"/>
    <col min="1541" max="1541" width="0" style="13" hidden="1" customWidth="1"/>
    <col min="1542" max="1548" width="4" style="13"/>
    <col min="1549" max="1549" width="6.140625" style="13" bestFit="1" customWidth="1"/>
    <col min="1550" max="1550" width="4" style="13"/>
    <col min="1551" max="1551" width="6.140625" style="13" bestFit="1" customWidth="1"/>
    <col min="1552" max="1774" width="4" style="13"/>
    <col min="1775" max="1775" width="4.140625" style="13" customWidth="1"/>
    <col min="1776" max="1776" width="4.85546875" style="13" customWidth="1"/>
    <col min="1777" max="1777" width="5" style="13" customWidth="1"/>
    <col min="1778" max="1786" width="4.140625" style="13" customWidth="1"/>
    <col min="1787" max="1787" width="4.42578125" style="13" customWidth="1"/>
    <col min="1788" max="1789" width="4.140625" style="13" customWidth="1"/>
    <col min="1790" max="1790" width="1.42578125" style="13" customWidth="1"/>
    <col min="1791" max="1795" width="3" style="13" customWidth="1"/>
    <col min="1796" max="1796" width="2.140625" style="13" customWidth="1"/>
    <col min="1797" max="1797" width="0" style="13" hidden="1" customWidth="1"/>
    <col min="1798" max="1804" width="4" style="13"/>
    <col min="1805" max="1805" width="6.140625" style="13" bestFit="1" customWidth="1"/>
    <col min="1806" max="1806" width="4" style="13"/>
    <col min="1807" max="1807" width="6.140625" style="13" bestFit="1" customWidth="1"/>
    <col min="1808" max="2030" width="4" style="13"/>
    <col min="2031" max="2031" width="4.140625" style="13" customWidth="1"/>
    <col min="2032" max="2032" width="4.85546875" style="13" customWidth="1"/>
    <col min="2033" max="2033" width="5" style="13" customWidth="1"/>
    <col min="2034" max="2042" width="4.140625" style="13" customWidth="1"/>
    <col min="2043" max="2043" width="4.42578125" style="13" customWidth="1"/>
    <col min="2044" max="2045" width="4.140625" style="13" customWidth="1"/>
    <col min="2046" max="2046" width="1.42578125" style="13" customWidth="1"/>
    <col min="2047" max="2051" width="3" style="13" customWidth="1"/>
    <col min="2052" max="2052" width="2.140625" style="13" customWidth="1"/>
    <col min="2053" max="2053" width="0" style="13" hidden="1" customWidth="1"/>
    <col min="2054" max="2060" width="4" style="13"/>
    <col min="2061" max="2061" width="6.140625" style="13" bestFit="1" customWidth="1"/>
    <col min="2062" max="2062" width="4" style="13"/>
    <col min="2063" max="2063" width="6.140625" style="13" bestFit="1" customWidth="1"/>
    <col min="2064" max="2286" width="4" style="13"/>
    <col min="2287" max="2287" width="4.140625" style="13" customWidth="1"/>
    <col min="2288" max="2288" width="4.85546875" style="13" customWidth="1"/>
    <col min="2289" max="2289" width="5" style="13" customWidth="1"/>
    <col min="2290" max="2298" width="4.140625" style="13" customWidth="1"/>
    <col min="2299" max="2299" width="4.42578125" style="13" customWidth="1"/>
    <col min="2300" max="2301" width="4.140625" style="13" customWidth="1"/>
    <col min="2302" max="2302" width="1.42578125" style="13" customWidth="1"/>
    <col min="2303" max="2307" width="3" style="13" customWidth="1"/>
    <col min="2308" max="2308" width="2.140625" style="13" customWidth="1"/>
    <col min="2309" max="2309" width="0" style="13" hidden="1" customWidth="1"/>
    <col min="2310" max="2316" width="4" style="13"/>
    <col min="2317" max="2317" width="6.140625" style="13" bestFit="1" customWidth="1"/>
    <col min="2318" max="2318" width="4" style="13"/>
    <col min="2319" max="2319" width="6.140625" style="13" bestFit="1" customWidth="1"/>
    <col min="2320" max="2542" width="4" style="13"/>
    <col min="2543" max="2543" width="4.140625" style="13" customWidth="1"/>
    <col min="2544" max="2544" width="4.85546875" style="13" customWidth="1"/>
    <col min="2545" max="2545" width="5" style="13" customWidth="1"/>
    <col min="2546" max="2554" width="4.140625" style="13" customWidth="1"/>
    <col min="2555" max="2555" width="4.42578125" style="13" customWidth="1"/>
    <col min="2556" max="2557" width="4.140625" style="13" customWidth="1"/>
    <col min="2558" max="2558" width="1.42578125" style="13" customWidth="1"/>
    <col min="2559" max="2563" width="3" style="13" customWidth="1"/>
    <col min="2564" max="2564" width="2.140625" style="13" customWidth="1"/>
    <col min="2565" max="2565" width="0" style="13" hidden="1" customWidth="1"/>
    <col min="2566" max="2572" width="4" style="13"/>
    <col min="2573" max="2573" width="6.140625" style="13" bestFit="1" customWidth="1"/>
    <col min="2574" max="2574" width="4" style="13"/>
    <col min="2575" max="2575" width="6.140625" style="13" bestFit="1" customWidth="1"/>
    <col min="2576" max="2798" width="4" style="13"/>
    <col min="2799" max="2799" width="4.140625" style="13" customWidth="1"/>
    <col min="2800" max="2800" width="4.85546875" style="13" customWidth="1"/>
    <col min="2801" max="2801" width="5" style="13" customWidth="1"/>
    <col min="2802" max="2810" width="4.140625" style="13" customWidth="1"/>
    <col min="2811" max="2811" width="4.42578125" style="13" customWidth="1"/>
    <col min="2812" max="2813" width="4.140625" style="13" customWidth="1"/>
    <col min="2814" max="2814" width="1.42578125" style="13" customWidth="1"/>
    <col min="2815" max="2819" width="3" style="13" customWidth="1"/>
    <col min="2820" max="2820" width="2.140625" style="13" customWidth="1"/>
    <col min="2821" max="2821" width="0" style="13" hidden="1" customWidth="1"/>
    <col min="2822" max="2828" width="4" style="13"/>
    <col min="2829" max="2829" width="6.140625" style="13" bestFit="1" customWidth="1"/>
    <col min="2830" max="2830" width="4" style="13"/>
    <col min="2831" max="2831" width="6.140625" style="13" bestFit="1" customWidth="1"/>
    <col min="2832" max="3054" width="4" style="13"/>
    <col min="3055" max="3055" width="4.140625" style="13" customWidth="1"/>
    <col min="3056" max="3056" width="4.85546875" style="13" customWidth="1"/>
    <col min="3057" max="3057" width="5" style="13" customWidth="1"/>
    <col min="3058" max="3066" width="4.140625" style="13" customWidth="1"/>
    <col min="3067" max="3067" width="4.42578125" style="13" customWidth="1"/>
    <col min="3068" max="3069" width="4.140625" style="13" customWidth="1"/>
    <col min="3070" max="3070" width="1.42578125" style="13" customWidth="1"/>
    <col min="3071" max="3075" width="3" style="13" customWidth="1"/>
    <col min="3076" max="3076" width="2.140625" style="13" customWidth="1"/>
    <col min="3077" max="3077" width="0" style="13" hidden="1" customWidth="1"/>
    <col min="3078" max="3084" width="4" style="13"/>
    <col min="3085" max="3085" width="6.140625" style="13" bestFit="1" customWidth="1"/>
    <col min="3086" max="3086" width="4" style="13"/>
    <col min="3087" max="3087" width="6.140625" style="13" bestFit="1" customWidth="1"/>
    <col min="3088" max="3310" width="4" style="13"/>
    <col min="3311" max="3311" width="4.140625" style="13" customWidth="1"/>
    <col min="3312" max="3312" width="4.85546875" style="13" customWidth="1"/>
    <col min="3313" max="3313" width="5" style="13" customWidth="1"/>
    <col min="3314" max="3322" width="4.140625" style="13" customWidth="1"/>
    <col min="3323" max="3323" width="4.42578125" style="13" customWidth="1"/>
    <col min="3324" max="3325" width="4.140625" style="13" customWidth="1"/>
    <col min="3326" max="3326" width="1.42578125" style="13" customWidth="1"/>
    <col min="3327" max="3331" width="3" style="13" customWidth="1"/>
    <col min="3332" max="3332" width="2.140625" style="13" customWidth="1"/>
    <col min="3333" max="3333" width="0" style="13" hidden="1" customWidth="1"/>
    <col min="3334" max="3340" width="4" style="13"/>
    <col min="3341" max="3341" width="6.140625" style="13" bestFit="1" customWidth="1"/>
    <col min="3342" max="3342" width="4" style="13"/>
    <col min="3343" max="3343" width="6.140625" style="13" bestFit="1" customWidth="1"/>
    <col min="3344" max="3566" width="4" style="13"/>
    <col min="3567" max="3567" width="4.140625" style="13" customWidth="1"/>
    <col min="3568" max="3568" width="4.85546875" style="13" customWidth="1"/>
    <col min="3569" max="3569" width="5" style="13" customWidth="1"/>
    <col min="3570" max="3578" width="4.140625" style="13" customWidth="1"/>
    <col min="3579" max="3579" width="4.42578125" style="13" customWidth="1"/>
    <col min="3580" max="3581" width="4.140625" style="13" customWidth="1"/>
    <col min="3582" max="3582" width="1.42578125" style="13" customWidth="1"/>
    <col min="3583" max="3587" width="3" style="13" customWidth="1"/>
    <col min="3588" max="3588" width="2.140625" style="13" customWidth="1"/>
    <col min="3589" max="3589" width="0" style="13" hidden="1" customWidth="1"/>
    <col min="3590" max="3596" width="4" style="13"/>
    <col min="3597" max="3597" width="6.140625" style="13" bestFit="1" customWidth="1"/>
    <col min="3598" max="3598" width="4" style="13"/>
    <col min="3599" max="3599" width="6.140625" style="13" bestFit="1" customWidth="1"/>
    <col min="3600" max="3822" width="4" style="13"/>
    <col min="3823" max="3823" width="4.140625" style="13" customWidth="1"/>
    <col min="3824" max="3824" width="4.85546875" style="13" customWidth="1"/>
    <col min="3825" max="3825" width="5" style="13" customWidth="1"/>
    <col min="3826" max="3834" width="4.140625" style="13" customWidth="1"/>
    <col min="3835" max="3835" width="4.42578125" style="13" customWidth="1"/>
    <col min="3836" max="3837" width="4.140625" style="13" customWidth="1"/>
    <col min="3838" max="3838" width="1.42578125" style="13" customWidth="1"/>
    <col min="3839" max="3843" width="3" style="13" customWidth="1"/>
    <col min="3844" max="3844" width="2.140625" style="13" customWidth="1"/>
    <col min="3845" max="3845" width="0" style="13" hidden="1" customWidth="1"/>
    <col min="3846" max="3852" width="4" style="13"/>
    <col min="3853" max="3853" width="6.140625" style="13" bestFit="1" customWidth="1"/>
    <col min="3854" max="3854" width="4" style="13"/>
    <col min="3855" max="3855" width="6.140625" style="13" bestFit="1" customWidth="1"/>
    <col min="3856" max="4078" width="4" style="13"/>
    <col min="4079" max="4079" width="4.140625" style="13" customWidth="1"/>
    <col min="4080" max="4080" width="4.85546875" style="13" customWidth="1"/>
    <col min="4081" max="4081" width="5" style="13" customWidth="1"/>
    <col min="4082" max="4090" width="4.140625" style="13" customWidth="1"/>
    <col min="4091" max="4091" width="4.42578125" style="13" customWidth="1"/>
    <col min="4092" max="4093" width="4.140625" style="13" customWidth="1"/>
    <col min="4094" max="4094" width="1.42578125" style="13" customWidth="1"/>
    <col min="4095" max="4099" width="3" style="13" customWidth="1"/>
    <col min="4100" max="4100" width="2.140625" style="13" customWidth="1"/>
    <col min="4101" max="4101" width="0" style="13" hidden="1" customWidth="1"/>
    <col min="4102" max="4108" width="4" style="13"/>
    <col min="4109" max="4109" width="6.140625" style="13" bestFit="1" customWidth="1"/>
    <col min="4110" max="4110" width="4" style="13"/>
    <col min="4111" max="4111" width="6.140625" style="13" bestFit="1" customWidth="1"/>
    <col min="4112" max="4334" width="4" style="13"/>
    <col min="4335" max="4335" width="4.140625" style="13" customWidth="1"/>
    <col min="4336" max="4336" width="4.85546875" style="13" customWidth="1"/>
    <col min="4337" max="4337" width="5" style="13" customWidth="1"/>
    <col min="4338" max="4346" width="4.140625" style="13" customWidth="1"/>
    <col min="4347" max="4347" width="4.42578125" style="13" customWidth="1"/>
    <col min="4348" max="4349" width="4.140625" style="13" customWidth="1"/>
    <col min="4350" max="4350" width="1.42578125" style="13" customWidth="1"/>
    <col min="4351" max="4355" width="3" style="13" customWidth="1"/>
    <col min="4356" max="4356" width="2.140625" style="13" customWidth="1"/>
    <col min="4357" max="4357" width="0" style="13" hidden="1" customWidth="1"/>
    <col min="4358" max="4364" width="4" style="13"/>
    <col min="4365" max="4365" width="6.140625" style="13" bestFit="1" customWidth="1"/>
    <col min="4366" max="4366" width="4" style="13"/>
    <col min="4367" max="4367" width="6.140625" style="13" bestFit="1" customWidth="1"/>
    <col min="4368" max="4590" width="4" style="13"/>
    <col min="4591" max="4591" width="4.140625" style="13" customWidth="1"/>
    <col min="4592" max="4592" width="4.85546875" style="13" customWidth="1"/>
    <col min="4593" max="4593" width="5" style="13" customWidth="1"/>
    <col min="4594" max="4602" width="4.140625" style="13" customWidth="1"/>
    <col min="4603" max="4603" width="4.42578125" style="13" customWidth="1"/>
    <col min="4604" max="4605" width="4.140625" style="13" customWidth="1"/>
    <col min="4606" max="4606" width="1.42578125" style="13" customWidth="1"/>
    <col min="4607" max="4611" width="3" style="13" customWidth="1"/>
    <col min="4612" max="4612" width="2.140625" style="13" customWidth="1"/>
    <col min="4613" max="4613" width="0" style="13" hidden="1" customWidth="1"/>
    <col min="4614" max="4620" width="4" style="13"/>
    <col min="4621" max="4621" width="6.140625" style="13" bestFit="1" customWidth="1"/>
    <col min="4622" max="4622" width="4" style="13"/>
    <col min="4623" max="4623" width="6.140625" style="13" bestFit="1" customWidth="1"/>
    <col min="4624" max="4846" width="4" style="13"/>
    <col min="4847" max="4847" width="4.140625" style="13" customWidth="1"/>
    <col min="4848" max="4848" width="4.85546875" style="13" customWidth="1"/>
    <col min="4849" max="4849" width="5" style="13" customWidth="1"/>
    <col min="4850" max="4858" width="4.140625" style="13" customWidth="1"/>
    <col min="4859" max="4859" width="4.42578125" style="13" customWidth="1"/>
    <col min="4860" max="4861" width="4.140625" style="13" customWidth="1"/>
    <col min="4862" max="4862" width="1.42578125" style="13" customWidth="1"/>
    <col min="4863" max="4867" width="3" style="13" customWidth="1"/>
    <col min="4868" max="4868" width="2.140625" style="13" customWidth="1"/>
    <col min="4869" max="4869" width="0" style="13" hidden="1" customWidth="1"/>
    <col min="4870" max="4876" width="4" style="13"/>
    <col min="4877" max="4877" width="6.140625" style="13" bestFit="1" customWidth="1"/>
    <col min="4878" max="4878" width="4" style="13"/>
    <col min="4879" max="4879" width="6.140625" style="13" bestFit="1" customWidth="1"/>
    <col min="4880" max="5102" width="4" style="13"/>
    <col min="5103" max="5103" width="4.140625" style="13" customWidth="1"/>
    <col min="5104" max="5104" width="4.85546875" style="13" customWidth="1"/>
    <col min="5105" max="5105" width="5" style="13" customWidth="1"/>
    <col min="5106" max="5114" width="4.140625" style="13" customWidth="1"/>
    <col min="5115" max="5115" width="4.42578125" style="13" customWidth="1"/>
    <col min="5116" max="5117" width="4.140625" style="13" customWidth="1"/>
    <col min="5118" max="5118" width="1.42578125" style="13" customWidth="1"/>
    <col min="5119" max="5123" width="3" style="13" customWidth="1"/>
    <col min="5124" max="5124" width="2.140625" style="13" customWidth="1"/>
    <col min="5125" max="5125" width="0" style="13" hidden="1" customWidth="1"/>
    <col min="5126" max="5132" width="4" style="13"/>
    <col min="5133" max="5133" width="6.140625" style="13" bestFit="1" customWidth="1"/>
    <col min="5134" max="5134" width="4" style="13"/>
    <col min="5135" max="5135" width="6.140625" style="13" bestFit="1" customWidth="1"/>
    <col min="5136" max="5358" width="4" style="13"/>
    <col min="5359" max="5359" width="4.140625" style="13" customWidth="1"/>
    <col min="5360" max="5360" width="4.85546875" style="13" customWidth="1"/>
    <col min="5361" max="5361" width="5" style="13" customWidth="1"/>
    <col min="5362" max="5370" width="4.140625" style="13" customWidth="1"/>
    <col min="5371" max="5371" width="4.42578125" style="13" customWidth="1"/>
    <col min="5372" max="5373" width="4.140625" style="13" customWidth="1"/>
    <col min="5374" max="5374" width="1.42578125" style="13" customWidth="1"/>
    <col min="5375" max="5379" width="3" style="13" customWidth="1"/>
    <col min="5380" max="5380" width="2.140625" style="13" customWidth="1"/>
    <col min="5381" max="5381" width="0" style="13" hidden="1" customWidth="1"/>
    <col min="5382" max="5388" width="4" style="13"/>
    <col min="5389" max="5389" width="6.140625" style="13" bestFit="1" customWidth="1"/>
    <col min="5390" max="5390" width="4" style="13"/>
    <col min="5391" max="5391" width="6.140625" style="13" bestFit="1" customWidth="1"/>
    <col min="5392" max="5614" width="4" style="13"/>
    <col min="5615" max="5615" width="4.140625" style="13" customWidth="1"/>
    <col min="5616" max="5616" width="4.85546875" style="13" customWidth="1"/>
    <col min="5617" max="5617" width="5" style="13" customWidth="1"/>
    <col min="5618" max="5626" width="4.140625" style="13" customWidth="1"/>
    <col min="5627" max="5627" width="4.42578125" style="13" customWidth="1"/>
    <col min="5628" max="5629" width="4.140625" style="13" customWidth="1"/>
    <col min="5630" max="5630" width="1.42578125" style="13" customWidth="1"/>
    <col min="5631" max="5635" width="3" style="13" customWidth="1"/>
    <col min="5636" max="5636" width="2.140625" style="13" customWidth="1"/>
    <col min="5637" max="5637" width="0" style="13" hidden="1" customWidth="1"/>
    <col min="5638" max="5644" width="4" style="13"/>
    <col min="5645" max="5645" width="6.140625" style="13" bestFit="1" customWidth="1"/>
    <col min="5646" max="5646" width="4" style="13"/>
    <col min="5647" max="5647" width="6.140625" style="13" bestFit="1" customWidth="1"/>
    <col min="5648" max="5870" width="4" style="13"/>
    <col min="5871" max="5871" width="4.140625" style="13" customWidth="1"/>
    <col min="5872" max="5872" width="4.85546875" style="13" customWidth="1"/>
    <col min="5873" max="5873" width="5" style="13" customWidth="1"/>
    <col min="5874" max="5882" width="4.140625" style="13" customWidth="1"/>
    <col min="5883" max="5883" width="4.42578125" style="13" customWidth="1"/>
    <col min="5884" max="5885" width="4.140625" style="13" customWidth="1"/>
    <col min="5886" max="5886" width="1.42578125" style="13" customWidth="1"/>
    <col min="5887" max="5891" width="3" style="13" customWidth="1"/>
    <col min="5892" max="5892" width="2.140625" style="13" customWidth="1"/>
    <col min="5893" max="5893" width="0" style="13" hidden="1" customWidth="1"/>
    <col min="5894" max="5900" width="4" style="13"/>
    <col min="5901" max="5901" width="6.140625" style="13" bestFit="1" customWidth="1"/>
    <col min="5902" max="5902" width="4" style="13"/>
    <col min="5903" max="5903" width="6.140625" style="13" bestFit="1" customWidth="1"/>
    <col min="5904" max="6126" width="4" style="13"/>
    <col min="6127" max="6127" width="4.140625" style="13" customWidth="1"/>
    <col min="6128" max="6128" width="4.85546875" style="13" customWidth="1"/>
    <col min="6129" max="6129" width="5" style="13" customWidth="1"/>
    <col min="6130" max="6138" width="4.140625" style="13" customWidth="1"/>
    <col min="6139" max="6139" width="4.42578125" style="13" customWidth="1"/>
    <col min="6140" max="6141" width="4.140625" style="13" customWidth="1"/>
    <col min="6142" max="6142" width="1.42578125" style="13" customWidth="1"/>
    <col min="6143" max="6147" width="3" style="13" customWidth="1"/>
    <col min="6148" max="6148" width="2.140625" style="13" customWidth="1"/>
    <col min="6149" max="6149" width="0" style="13" hidden="1" customWidth="1"/>
    <col min="6150" max="6156" width="4" style="13"/>
    <col min="6157" max="6157" width="6.140625" style="13" bestFit="1" customWidth="1"/>
    <col min="6158" max="6158" width="4" style="13"/>
    <col min="6159" max="6159" width="6.140625" style="13" bestFit="1" customWidth="1"/>
    <col min="6160" max="6382" width="4" style="13"/>
    <col min="6383" max="6383" width="4.140625" style="13" customWidth="1"/>
    <col min="6384" max="6384" width="4.85546875" style="13" customWidth="1"/>
    <col min="6385" max="6385" width="5" style="13" customWidth="1"/>
    <col min="6386" max="6394" width="4.140625" style="13" customWidth="1"/>
    <col min="6395" max="6395" width="4.42578125" style="13" customWidth="1"/>
    <col min="6396" max="6397" width="4.140625" style="13" customWidth="1"/>
    <col min="6398" max="6398" width="1.42578125" style="13" customWidth="1"/>
    <col min="6399" max="6403" width="3" style="13" customWidth="1"/>
    <col min="6404" max="6404" width="2.140625" style="13" customWidth="1"/>
    <col min="6405" max="6405" width="0" style="13" hidden="1" customWidth="1"/>
    <col min="6406" max="6412" width="4" style="13"/>
    <col min="6413" max="6413" width="6.140625" style="13" bestFit="1" customWidth="1"/>
    <col min="6414" max="6414" width="4" style="13"/>
    <col min="6415" max="6415" width="6.140625" style="13" bestFit="1" customWidth="1"/>
    <col min="6416" max="6638" width="4" style="13"/>
    <col min="6639" max="6639" width="4.140625" style="13" customWidth="1"/>
    <col min="6640" max="6640" width="4.85546875" style="13" customWidth="1"/>
    <col min="6641" max="6641" width="5" style="13" customWidth="1"/>
    <col min="6642" max="6650" width="4.140625" style="13" customWidth="1"/>
    <col min="6651" max="6651" width="4.42578125" style="13" customWidth="1"/>
    <col min="6652" max="6653" width="4.140625" style="13" customWidth="1"/>
    <col min="6654" max="6654" width="1.42578125" style="13" customWidth="1"/>
    <col min="6655" max="6659" width="3" style="13" customWidth="1"/>
    <col min="6660" max="6660" width="2.140625" style="13" customWidth="1"/>
    <col min="6661" max="6661" width="0" style="13" hidden="1" customWidth="1"/>
    <col min="6662" max="6668" width="4" style="13"/>
    <col min="6669" max="6669" width="6.140625" style="13" bestFit="1" customWidth="1"/>
    <col min="6670" max="6670" width="4" style="13"/>
    <col min="6671" max="6671" width="6.140625" style="13" bestFit="1" customWidth="1"/>
    <col min="6672" max="6894" width="4" style="13"/>
    <col min="6895" max="6895" width="4.140625" style="13" customWidth="1"/>
    <col min="6896" max="6896" width="4.85546875" style="13" customWidth="1"/>
    <col min="6897" max="6897" width="5" style="13" customWidth="1"/>
    <col min="6898" max="6906" width="4.140625" style="13" customWidth="1"/>
    <col min="6907" max="6907" width="4.42578125" style="13" customWidth="1"/>
    <col min="6908" max="6909" width="4.140625" style="13" customWidth="1"/>
    <col min="6910" max="6910" width="1.42578125" style="13" customWidth="1"/>
    <col min="6911" max="6915" width="3" style="13" customWidth="1"/>
    <col min="6916" max="6916" width="2.140625" style="13" customWidth="1"/>
    <col min="6917" max="6917" width="0" style="13" hidden="1" customWidth="1"/>
    <col min="6918" max="6924" width="4" style="13"/>
    <col min="6925" max="6925" width="6.140625" style="13" bestFit="1" customWidth="1"/>
    <col min="6926" max="6926" width="4" style="13"/>
    <col min="6927" max="6927" width="6.140625" style="13" bestFit="1" customWidth="1"/>
    <col min="6928" max="7150" width="4" style="13"/>
    <col min="7151" max="7151" width="4.140625" style="13" customWidth="1"/>
    <col min="7152" max="7152" width="4.85546875" style="13" customWidth="1"/>
    <col min="7153" max="7153" width="5" style="13" customWidth="1"/>
    <col min="7154" max="7162" width="4.140625" style="13" customWidth="1"/>
    <col min="7163" max="7163" width="4.42578125" style="13" customWidth="1"/>
    <col min="7164" max="7165" width="4.140625" style="13" customWidth="1"/>
    <col min="7166" max="7166" width="1.42578125" style="13" customWidth="1"/>
    <col min="7167" max="7171" width="3" style="13" customWidth="1"/>
    <col min="7172" max="7172" width="2.140625" style="13" customWidth="1"/>
    <col min="7173" max="7173" width="0" style="13" hidden="1" customWidth="1"/>
    <col min="7174" max="7180" width="4" style="13"/>
    <col min="7181" max="7181" width="6.140625" style="13" bestFit="1" customWidth="1"/>
    <col min="7182" max="7182" width="4" style="13"/>
    <col min="7183" max="7183" width="6.140625" style="13" bestFit="1" customWidth="1"/>
    <col min="7184" max="7406" width="4" style="13"/>
    <col min="7407" max="7407" width="4.140625" style="13" customWidth="1"/>
    <col min="7408" max="7408" width="4.85546875" style="13" customWidth="1"/>
    <col min="7409" max="7409" width="5" style="13" customWidth="1"/>
    <col min="7410" max="7418" width="4.140625" style="13" customWidth="1"/>
    <col min="7419" max="7419" width="4.42578125" style="13" customWidth="1"/>
    <col min="7420" max="7421" width="4.140625" style="13" customWidth="1"/>
    <col min="7422" max="7422" width="1.42578125" style="13" customWidth="1"/>
    <col min="7423" max="7427" width="3" style="13" customWidth="1"/>
    <col min="7428" max="7428" width="2.140625" style="13" customWidth="1"/>
    <col min="7429" max="7429" width="0" style="13" hidden="1" customWidth="1"/>
    <col min="7430" max="7436" width="4" style="13"/>
    <col min="7437" max="7437" width="6.140625" style="13" bestFit="1" customWidth="1"/>
    <col min="7438" max="7438" width="4" style="13"/>
    <col min="7439" max="7439" width="6.140625" style="13" bestFit="1" customWidth="1"/>
    <col min="7440" max="7662" width="4" style="13"/>
    <col min="7663" max="7663" width="4.140625" style="13" customWidth="1"/>
    <col min="7664" max="7664" width="4.85546875" style="13" customWidth="1"/>
    <col min="7665" max="7665" width="5" style="13" customWidth="1"/>
    <col min="7666" max="7674" width="4.140625" style="13" customWidth="1"/>
    <col min="7675" max="7675" width="4.42578125" style="13" customWidth="1"/>
    <col min="7676" max="7677" width="4.140625" style="13" customWidth="1"/>
    <col min="7678" max="7678" width="1.42578125" style="13" customWidth="1"/>
    <col min="7679" max="7683" width="3" style="13" customWidth="1"/>
    <col min="7684" max="7684" width="2.140625" style="13" customWidth="1"/>
    <col min="7685" max="7685" width="0" style="13" hidden="1" customWidth="1"/>
    <col min="7686" max="7692" width="4" style="13"/>
    <col min="7693" max="7693" width="6.140625" style="13" bestFit="1" customWidth="1"/>
    <col min="7694" max="7694" width="4" style="13"/>
    <col min="7695" max="7695" width="6.140625" style="13" bestFit="1" customWidth="1"/>
    <col min="7696" max="7918" width="4" style="13"/>
    <col min="7919" max="7919" width="4.140625" style="13" customWidth="1"/>
    <col min="7920" max="7920" width="4.85546875" style="13" customWidth="1"/>
    <col min="7921" max="7921" width="5" style="13" customWidth="1"/>
    <col min="7922" max="7930" width="4.140625" style="13" customWidth="1"/>
    <col min="7931" max="7931" width="4.42578125" style="13" customWidth="1"/>
    <col min="7932" max="7933" width="4.140625" style="13" customWidth="1"/>
    <col min="7934" max="7934" width="1.42578125" style="13" customWidth="1"/>
    <col min="7935" max="7939" width="3" style="13" customWidth="1"/>
    <col min="7940" max="7940" width="2.140625" style="13" customWidth="1"/>
    <col min="7941" max="7941" width="0" style="13" hidden="1" customWidth="1"/>
    <col min="7942" max="7948" width="4" style="13"/>
    <col min="7949" max="7949" width="6.140625" style="13" bestFit="1" customWidth="1"/>
    <col min="7950" max="7950" width="4" style="13"/>
    <col min="7951" max="7951" width="6.140625" style="13" bestFit="1" customWidth="1"/>
    <col min="7952" max="8174" width="4" style="13"/>
    <col min="8175" max="8175" width="4.140625" style="13" customWidth="1"/>
    <col min="8176" max="8176" width="4.85546875" style="13" customWidth="1"/>
    <col min="8177" max="8177" width="5" style="13" customWidth="1"/>
    <col min="8178" max="8186" width="4.140625" style="13" customWidth="1"/>
    <col min="8187" max="8187" width="4.42578125" style="13" customWidth="1"/>
    <col min="8188" max="8189" width="4.140625" style="13" customWidth="1"/>
    <col min="8190" max="8190" width="1.42578125" style="13" customWidth="1"/>
    <col min="8191" max="8195" width="3" style="13" customWidth="1"/>
    <col min="8196" max="8196" width="2.140625" style="13" customWidth="1"/>
    <col min="8197" max="8197" width="0" style="13" hidden="1" customWidth="1"/>
    <col min="8198" max="8204" width="4" style="13"/>
    <col min="8205" max="8205" width="6.140625" style="13" bestFit="1" customWidth="1"/>
    <col min="8206" max="8206" width="4" style="13"/>
    <col min="8207" max="8207" width="6.140625" style="13" bestFit="1" customWidth="1"/>
    <col min="8208" max="8430" width="4" style="13"/>
    <col min="8431" max="8431" width="4.140625" style="13" customWidth="1"/>
    <col min="8432" max="8432" width="4.85546875" style="13" customWidth="1"/>
    <col min="8433" max="8433" width="5" style="13" customWidth="1"/>
    <col min="8434" max="8442" width="4.140625" style="13" customWidth="1"/>
    <col min="8443" max="8443" width="4.42578125" style="13" customWidth="1"/>
    <col min="8444" max="8445" width="4.140625" style="13" customWidth="1"/>
    <col min="8446" max="8446" width="1.42578125" style="13" customWidth="1"/>
    <col min="8447" max="8451" width="3" style="13" customWidth="1"/>
    <col min="8452" max="8452" width="2.140625" style="13" customWidth="1"/>
    <col min="8453" max="8453" width="0" style="13" hidden="1" customWidth="1"/>
    <col min="8454" max="8460" width="4" style="13"/>
    <col min="8461" max="8461" width="6.140625" style="13" bestFit="1" customWidth="1"/>
    <col min="8462" max="8462" width="4" style="13"/>
    <col min="8463" max="8463" width="6.140625" style="13" bestFit="1" customWidth="1"/>
    <col min="8464" max="8686" width="4" style="13"/>
    <col min="8687" max="8687" width="4.140625" style="13" customWidth="1"/>
    <col min="8688" max="8688" width="4.85546875" style="13" customWidth="1"/>
    <col min="8689" max="8689" width="5" style="13" customWidth="1"/>
    <col min="8690" max="8698" width="4.140625" style="13" customWidth="1"/>
    <col min="8699" max="8699" width="4.42578125" style="13" customWidth="1"/>
    <col min="8700" max="8701" width="4.140625" style="13" customWidth="1"/>
    <col min="8702" max="8702" width="1.42578125" style="13" customWidth="1"/>
    <col min="8703" max="8707" width="3" style="13" customWidth="1"/>
    <col min="8708" max="8708" width="2.140625" style="13" customWidth="1"/>
    <col min="8709" max="8709" width="0" style="13" hidden="1" customWidth="1"/>
    <col min="8710" max="8716" width="4" style="13"/>
    <col min="8717" max="8717" width="6.140625" style="13" bestFit="1" customWidth="1"/>
    <col min="8718" max="8718" width="4" style="13"/>
    <col min="8719" max="8719" width="6.140625" style="13" bestFit="1" customWidth="1"/>
    <col min="8720" max="8942" width="4" style="13"/>
    <col min="8943" max="8943" width="4.140625" style="13" customWidth="1"/>
    <col min="8944" max="8944" width="4.85546875" style="13" customWidth="1"/>
    <col min="8945" max="8945" width="5" style="13" customWidth="1"/>
    <col min="8946" max="8954" width="4.140625" style="13" customWidth="1"/>
    <col min="8955" max="8955" width="4.42578125" style="13" customWidth="1"/>
    <col min="8956" max="8957" width="4.140625" style="13" customWidth="1"/>
    <col min="8958" max="8958" width="1.42578125" style="13" customWidth="1"/>
    <col min="8959" max="8963" width="3" style="13" customWidth="1"/>
    <col min="8964" max="8964" width="2.140625" style="13" customWidth="1"/>
    <col min="8965" max="8965" width="0" style="13" hidden="1" customWidth="1"/>
    <col min="8966" max="8972" width="4" style="13"/>
    <col min="8973" max="8973" width="6.140625" style="13" bestFit="1" customWidth="1"/>
    <col min="8974" max="8974" width="4" style="13"/>
    <col min="8975" max="8975" width="6.140625" style="13" bestFit="1" customWidth="1"/>
    <col min="8976" max="9198" width="4" style="13"/>
    <col min="9199" max="9199" width="4.140625" style="13" customWidth="1"/>
    <col min="9200" max="9200" width="4.85546875" style="13" customWidth="1"/>
    <col min="9201" max="9201" width="5" style="13" customWidth="1"/>
    <col min="9202" max="9210" width="4.140625" style="13" customWidth="1"/>
    <col min="9211" max="9211" width="4.42578125" style="13" customWidth="1"/>
    <col min="9212" max="9213" width="4.140625" style="13" customWidth="1"/>
    <col min="9214" max="9214" width="1.42578125" style="13" customWidth="1"/>
    <col min="9215" max="9219" width="3" style="13" customWidth="1"/>
    <col min="9220" max="9220" width="2.140625" style="13" customWidth="1"/>
    <col min="9221" max="9221" width="0" style="13" hidden="1" customWidth="1"/>
    <col min="9222" max="9228" width="4" style="13"/>
    <col min="9229" max="9229" width="6.140625" style="13" bestFit="1" customWidth="1"/>
    <col min="9230" max="9230" width="4" style="13"/>
    <col min="9231" max="9231" width="6.140625" style="13" bestFit="1" customWidth="1"/>
    <col min="9232" max="9454" width="4" style="13"/>
    <col min="9455" max="9455" width="4.140625" style="13" customWidth="1"/>
    <col min="9456" max="9456" width="4.85546875" style="13" customWidth="1"/>
    <col min="9457" max="9457" width="5" style="13" customWidth="1"/>
    <col min="9458" max="9466" width="4.140625" style="13" customWidth="1"/>
    <col min="9467" max="9467" width="4.42578125" style="13" customWidth="1"/>
    <col min="9468" max="9469" width="4.140625" style="13" customWidth="1"/>
    <col min="9470" max="9470" width="1.42578125" style="13" customWidth="1"/>
    <col min="9471" max="9475" width="3" style="13" customWidth="1"/>
    <col min="9476" max="9476" width="2.140625" style="13" customWidth="1"/>
    <col min="9477" max="9477" width="0" style="13" hidden="1" customWidth="1"/>
    <col min="9478" max="9484" width="4" style="13"/>
    <col min="9485" max="9485" width="6.140625" style="13" bestFit="1" customWidth="1"/>
    <col min="9486" max="9486" width="4" style="13"/>
    <col min="9487" max="9487" width="6.140625" style="13" bestFit="1" customWidth="1"/>
    <col min="9488" max="9710" width="4" style="13"/>
    <col min="9711" max="9711" width="4.140625" style="13" customWidth="1"/>
    <col min="9712" max="9712" width="4.85546875" style="13" customWidth="1"/>
    <col min="9713" max="9713" width="5" style="13" customWidth="1"/>
    <col min="9714" max="9722" width="4.140625" style="13" customWidth="1"/>
    <col min="9723" max="9723" width="4.42578125" style="13" customWidth="1"/>
    <col min="9724" max="9725" width="4.140625" style="13" customWidth="1"/>
    <col min="9726" max="9726" width="1.42578125" style="13" customWidth="1"/>
    <col min="9727" max="9731" width="3" style="13" customWidth="1"/>
    <col min="9732" max="9732" width="2.140625" style="13" customWidth="1"/>
    <col min="9733" max="9733" width="0" style="13" hidden="1" customWidth="1"/>
    <col min="9734" max="9740" width="4" style="13"/>
    <col min="9741" max="9741" width="6.140625" style="13" bestFit="1" customWidth="1"/>
    <col min="9742" max="9742" width="4" style="13"/>
    <col min="9743" max="9743" width="6.140625" style="13" bestFit="1" customWidth="1"/>
    <col min="9744" max="9966" width="4" style="13"/>
    <col min="9967" max="9967" width="4.140625" style="13" customWidth="1"/>
    <col min="9968" max="9968" width="4.85546875" style="13" customWidth="1"/>
    <col min="9969" max="9969" width="5" style="13" customWidth="1"/>
    <col min="9970" max="9978" width="4.140625" style="13" customWidth="1"/>
    <col min="9979" max="9979" width="4.42578125" style="13" customWidth="1"/>
    <col min="9980" max="9981" width="4.140625" style="13" customWidth="1"/>
    <col min="9982" max="9982" width="1.42578125" style="13" customWidth="1"/>
    <col min="9983" max="9987" width="3" style="13" customWidth="1"/>
    <col min="9988" max="9988" width="2.140625" style="13" customWidth="1"/>
    <col min="9989" max="9989" width="0" style="13" hidden="1" customWidth="1"/>
    <col min="9990" max="9996" width="4" style="13"/>
    <col min="9997" max="9997" width="6.140625" style="13" bestFit="1" customWidth="1"/>
    <col min="9998" max="9998" width="4" style="13"/>
    <col min="9999" max="9999" width="6.140625" style="13" bestFit="1" customWidth="1"/>
    <col min="10000" max="10222" width="4" style="13"/>
    <col min="10223" max="10223" width="4.140625" style="13" customWidth="1"/>
    <col min="10224" max="10224" width="4.85546875" style="13" customWidth="1"/>
    <col min="10225" max="10225" width="5" style="13" customWidth="1"/>
    <col min="10226" max="10234" width="4.140625" style="13" customWidth="1"/>
    <col min="10235" max="10235" width="4.42578125" style="13" customWidth="1"/>
    <col min="10236" max="10237" width="4.140625" style="13" customWidth="1"/>
    <col min="10238" max="10238" width="1.42578125" style="13" customWidth="1"/>
    <col min="10239" max="10243" width="3" style="13" customWidth="1"/>
    <col min="10244" max="10244" width="2.140625" style="13" customWidth="1"/>
    <col min="10245" max="10245" width="0" style="13" hidden="1" customWidth="1"/>
    <col min="10246" max="10252" width="4" style="13"/>
    <col min="10253" max="10253" width="6.140625" style="13" bestFit="1" customWidth="1"/>
    <col min="10254" max="10254" width="4" style="13"/>
    <col min="10255" max="10255" width="6.140625" style="13" bestFit="1" customWidth="1"/>
    <col min="10256" max="10478" width="4" style="13"/>
    <col min="10479" max="10479" width="4.140625" style="13" customWidth="1"/>
    <col min="10480" max="10480" width="4.85546875" style="13" customWidth="1"/>
    <col min="10481" max="10481" width="5" style="13" customWidth="1"/>
    <col min="10482" max="10490" width="4.140625" style="13" customWidth="1"/>
    <col min="10491" max="10491" width="4.42578125" style="13" customWidth="1"/>
    <col min="10492" max="10493" width="4.140625" style="13" customWidth="1"/>
    <col min="10494" max="10494" width="1.42578125" style="13" customWidth="1"/>
    <col min="10495" max="10499" width="3" style="13" customWidth="1"/>
    <col min="10500" max="10500" width="2.140625" style="13" customWidth="1"/>
    <col min="10501" max="10501" width="0" style="13" hidden="1" customWidth="1"/>
    <col min="10502" max="10508" width="4" style="13"/>
    <col min="10509" max="10509" width="6.140625" style="13" bestFit="1" customWidth="1"/>
    <col min="10510" max="10510" width="4" style="13"/>
    <col min="10511" max="10511" width="6.140625" style="13" bestFit="1" customWidth="1"/>
    <col min="10512" max="10734" width="4" style="13"/>
    <col min="10735" max="10735" width="4.140625" style="13" customWidth="1"/>
    <col min="10736" max="10736" width="4.85546875" style="13" customWidth="1"/>
    <col min="10737" max="10737" width="5" style="13" customWidth="1"/>
    <col min="10738" max="10746" width="4.140625" style="13" customWidth="1"/>
    <col min="10747" max="10747" width="4.42578125" style="13" customWidth="1"/>
    <col min="10748" max="10749" width="4.140625" style="13" customWidth="1"/>
    <col min="10750" max="10750" width="1.42578125" style="13" customWidth="1"/>
    <col min="10751" max="10755" width="3" style="13" customWidth="1"/>
    <col min="10756" max="10756" width="2.140625" style="13" customWidth="1"/>
    <col min="10757" max="10757" width="0" style="13" hidden="1" customWidth="1"/>
    <col min="10758" max="10764" width="4" style="13"/>
    <col min="10765" max="10765" width="6.140625" style="13" bestFit="1" customWidth="1"/>
    <col min="10766" max="10766" width="4" style="13"/>
    <col min="10767" max="10767" width="6.140625" style="13" bestFit="1" customWidth="1"/>
    <col min="10768" max="10990" width="4" style="13"/>
    <col min="10991" max="10991" width="4.140625" style="13" customWidth="1"/>
    <col min="10992" max="10992" width="4.85546875" style="13" customWidth="1"/>
    <col min="10993" max="10993" width="5" style="13" customWidth="1"/>
    <col min="10994" max="11002" width="4.140625" style="13" customWidth="1"/>
    <col min="11003" max="11003" width="4.42578125" style="13" customWidth="1"/>
    <col min="11004" max="11005" width="4.140625" style="13" customWidth="1"/>
    <col min="11006" max="11006" width="1.42578125" style="13" customWidth="1"/>
    <col min="11007" max="11011" width="3" style="13" customWidth="1"/>
    <col min="11012" max="11012" width="2.140625" style="13" customWidth="1"/>
    <col min="11013" max="11013" width="0" style="13" hidden="1" customWidth="1"/>
    <col min="11014" max="11020" width="4" style="13"/>
    <col min="11021" max="11021" width="6.140625" style="13" bestFit="1" customWidth="1"/>
    <col min="11022" max="11022" width="4" style="13"/>
    <col min="11023" max="11023" width="6.140625" style="13" bestFit="1" customWidth="1"/>
    <col min="11024" max="11246" width="4" style="13"/>
    <col min="11247" max="11247" width="4.140625" style="13" customWidth="1"/>
    <col min="11248" max="11248" width="4.85546875" style="13" customWidth="1"/>
    <col min="11249" max="11249" width="5" style="13" customWidth="1"/>
    <col min="11250" max="11258" width="4.140625" style="13" customWidth="1"/>
    <col min="11259" max="11259" width="4.42578125" style="13" customWidth="1"/>
    <col min="11260" max="11261" width="4.140625" style="13" customWidth="1"/>
    <col min="11262" max="11262" width="1.42578125" style="13" customWidth="1"/>
    <col min="11263" max="11267" width="3" style="13" customWidth="1"/>
    <col min="11268" max="11268" width="2.140625" style="13" customWidth="1"/>
    <col min="11269" max="11269" width="0" style="13" hidden="1" customWidth="1"/>
    <col min="11270" max="11276" width="4" style="13"/>
    <col min="11277" max="11277" width="6.140625" style="13" bestFit="1" customWidth="1"/>
    <col min="11278" max="11278" width="4" style="13"/>
    <col min="11279" max="11279" width="6.140625" style="13" bestFit="1" customWidth="1"/>
    <col min="11280" max="11502" width="4" style="13"/>
    <col min="11503" max="11503" width="4.140625" style="13" customWidth="1"/>
    <col min="11504" max="11504" width="4.85546875" style="13" customWidth="1"/>
    <col min="11505" max="11505" width="5" style="13" customWidth="1"/>
    <col min="11506" max="11514" width="4.140625" style="13" customWidth="1"/>
    <col min="11515" max="11515" width="4.42578125" style="13" customWidth="1"/>
    <col min="11516" max="11517" width="4.140625" style="13" customWidth="1"/>
    <col min="11518" max="11518" width="1.42578125" style="13" customWidth="1"/>
    <col min="11519" max="11523" width="3" style="13" customWidth="1"/>
    <col min="11524" max="11524" width="2.140625" style="13" customWidth="1"/>
    <col min="11525" max="11525" width="0" style="13" hidden="1" customWidth="1"/>
    <col min="11526" max="11532" width="4" style="13"/>
    <col min="11533" max="11533" width="6.140625" style="13" bestFit="1" customWidth="1"/>
    <col min="11534" max="11534" width="4" style="13"/>
    <col min="11535" max="11535" width="6.140625" style="13" bestFit="1" customWidth="1"/>
    <col min="11536" max="11758" width="4" style="13"/>
    <col min="11759" max="11759" width="4.140625" style="13" customWidth="1"/>
    <col min="11760" max="11760" width="4.85546875" style="13" customWidth="1"/>
    <col min="11761" max="11761" width="5" style="13" customWidth="1"/>
    <col min="11762" max="11770" width="4.140625" style="13" customWidth="1"/>
    <col min="11771" max="11771" width="4.42578125" style="13" customWidth="1"/>
    <col min="11772" max="11773" width="4.140625" style="13" customWidth="1"/>
    <col min="11774" max="11774" width="1.42578125" style="13" customWidth="1"/>
    <col min="11775" max="11779" width="3" style="13" customWidth="1"/>
    <col min="11780" max="11780" width="2.140625" style="13" customWidth="1"/>
    <col min="11781" max="11781" width="0" style="13" hidden="1" customWidth="1"/>
    <col min="11782" max="11788" width="4" style="13"/>
    <col min="11789" max="11789" width="6.140625" style="13" bestFit="1" customWidth="1"/>
    <col min="11790" max="11790" width="4" style="13"/>
    <col min="11791" max="11791" width="6.140625" style="13" bestFit="1" customWidth="1"/>
    <col min="11792" max="12014" width="4" style="13"/>
    <col min="12015" max="12015" width="4.140625" style="13" customWidth="1"/>
    <col min="12016" max="12016" width="4.85546875" style="13" customWidth="1"/>
    <col min="12017" max="12017" width="5" style="13" customWidth="1"/>
    <col min="12018" max="12026" width="4.140625" style="13" customWidth="1"/>
    <col min="12027" max="12027" width="4.42578125" style="13" customWidth="1"/>
    <col min="12028" max="12029" width="4.140625" style="13" customWidth="1"/>
    <col min="12030" max="12030" width="1.42578125" style="13" customWidth="1"/>
    <col min="12031" max="12035" width="3" style="13" customWidth="1"/>
    <col min="12036" max="12036" width="2.140625" style="13" customWidth="1"/>
    <col min="12037" max="12037" width="0" style="13" hidden="1" customWidth="1"/>
    <col min="12038" max="12044" width="4" style="13"/>
    <col min="12045" max="12045" width="6.140625" style="13" bestFit="1" customWidth="1"/>
    <col min="12046" max="12046" width="4" style="13"/>
    <col min="12047" max="12047" width="6.140625" style="13" bestFit="1" customWidth="1"/>
    <col min="12048" max="12270" width="4" style="13"/>
    <col min="12271" max="12271" width="4.140625" style="13" customWidth="1"/>
    <col min="12272" max="12272" width="4.85546875" style="13" customWidth="1"/>
    <col min="12273" max="12273" width="5" style="13" customWidth="1"/>
    <col min="12274" max="12282" width="4.140625" style="13" customWidth="1"/>
    <col min="12283" max="12283" width="4.42578125" style="13" customWidth="1"/>
    <col min="12284" max="12285" width="4.140625" style="13" customWidth="1"/>
    <col min="12286" max="12286" width="1.42578125" style="13" customWidth="1"/>
    <col min="12287" max="12291" width="3" style="13" customWidth="1"/>
    <col min="12292" max="12292" width="2.140625" style="13" customWidth="1"/>
    <col min="12293" max="12293" width="0" style="13" hidden="1" customWidth="1"/>
    <col min="12294" max="12300" width="4" style="13"/>
    <col min="12301" max="12301" width="6.140625" style="13" bestFit="1" customWidth="1"/>
    <col min="12302" max="12302" width="4" style="13"/>
    <col min="12303" max="12303" width="6.140625" style="13" bestFit="1" customWidth="1"/>
    <col min="12304" max="12526" width="4" style="13"/>
    <col min="12527" max="12527" width="4.140625" style="13" customWidth="1"/>
    <col min="12528" max="12528" width="4.85546875" style="13" customWidth="1"/>
    <col min="12529" max="12529" width="5" style="13" customWidth="1"/>
    <col min="12530" max="12538" width="4.140625" style="13" customWidth="1"/>
    <col min="12539" max="12539" width="4.42578125" style="13" customWidth="1"/>
    <col min="12540" max="12541" width="4.140625" style="13" customWidth="1"/>
    <col min="12542" max="12542" width="1.42578125" style="13" customWidth="1"/>
    <col min="12543" max="12547" width="3" style="13" customWidth="1"/>
    <col min="12548" max="12548" width="2.140625" style="13" customWidth="1"/>
    <col min="12549" max="12549" width="0" style="13" hidden="1" customWidth="1"/>
    <col min="12550" max="12556" width="4" style="13"/>
    <col min="12557" max="12557" width="6.140625" style="13" bestFit="1" customWidth="1"/>
    <col min="12558" max="12558" width="4" style="13"/>
    <col min="12559" max="12559" width="6.140625" style="13" bestFit="1" customWidth="1"/>
    <col min="12560" max="12782" width="4" style="13"/>
    <col min="12783" max="12783" width="4.140625" style="13" customWidth="1"/>
    <col min="12784" max="12784" width="4.85546875" style="13" customWidth="1"/>
    <col min="12785" max="12785" width="5" style="13" customWidth="1"/>
    <col min="12786" max="12794" width="4.140625" style="13" customWidth="1"/>
    <col min="12795" max="12795" width="4.42578125" style="13" customWidth="1"/>
    <col min="12796" max="12797" width="4.140625" style="13" customWidth="1"/>
    <col min="12798" max="12798" width="1.42578125" style="13" customWidth="1"/>
    <col min="12799" max="12803" width="3" style="13" customWidth="1"/>
    <col min="12804" max="12804" width="2.140625" style="13" customWidth="1"/>
    <col min="12805" max="12805" width="0" style="13" hidden="1" customWidth="1"/>
    <col min="12806" max="12812" width="4" style="13"/>
    <col min="12813" max="12813" width="6.140625" style="13" bestFit="1" customWidth="1"/>
    <col min="12814" max="12814" width="4" style="13"/>
    <col min="12815" max="12815" width="6.140625" style="13" bestFit="1" customWidth="1"/>
    <col min="12816" max="13038" width="4" style="13"/>
    <col min="13039" max="13039" width="4.140625" style="13" customWidth="1"/>
    <col min="13040" max="13040" width="4.85546875" style="13" customWidth="1"/>
    <col min="13041" max="13041" width="5" style="13" customWidth="1"/>
    <col min="13042" max="13050" width="4.140625" style="13" customWidth="1"/>
    <col min="13051" max="13051" width="4.42578125" style="13" customWidth="1"/>
    <col min="13052" max="13053" width="4.140625" style="13" customWidth="1"/>
    <col min="13054" max="13054" width="1.42578125" style="13" customWidth="1"/>
    <col min="13055" max="13059" width="3" style="13" customWidth="1"/>
    <col min="13060" max="13060" width="2.140625" style="13" customWidth="1"/>
    <col min="13061" max="13061" width="0" style="13" hidden="1" customWidth="1"/>
    <col min="13062" max="13068" width="4" style="13"/>
    <col min="13069" max="13069" width="6.140625" style="13" bestFit="1" customWidth="1"/>
    <col min="13070" max="13070" width="4" style="13"/>
    <col min="13071" max="13071" width="6.140625" style="13" bestFit="1" customWidth="1"/>
    <col min="13072" max="13294" width="4" style="13"/>
    <col min="13295" max="13295" width="4.140625" style="13" customWidth="1"/>
    <col min="13296" max="13296" width="4.85546875" style="13" customWidth="1"/>
    <col min="13297" max="13297" width="5" style="13" customWidth="1"/>
    <col min="13298" max="13306" width="4.140625" style="13" customWidth="1"/>
    <col min="13307" max="13307" width="4.42578125" style="13" customWidth="1"/>
    <col min="13308" max="13309" width="4.140625" style="13" customWidth="1"/>
    <col min="13310" max="13310" width="1.42578125" style="13" customWidth="1"/>
    <col min="13311" max="13315" width="3" style="13" customWidth="1"/>
    <col min="13316" max="13316" width="2.140625" style="13" customWidth="1"/>
    <col min="13317" max="13317" width="0" style="13" hidden="1" customWidth="1"/>
    <col min="13318" max="13324" width="4" style="13"/>
    <col min="13325" max="13325" width="6.140625" style="13" bestFit="1" customWidth="1"/>
    <col min="13326" max="13326" width="4" style="13"/>
    <col min="13327" max="13327" width="6.140625" style="13" bestFit="1" customWidth="1"/>
    <col min="13328" max="13550" width="4" style="13"/>
    <col min="13551" max="13551" width="4.140625" style="13" customWidth="1"/>
    <col min="13552" max="13552" width="4.85546875" style="13" customWidth="1"/>
    <col min="13553" max="13553" width="5" style="13" customWidth="1"/>
    <col min="13554" max="13562" width="4.140625" style="13" customWidth="1"/>
    <col min="13563" max="13563" width="4.42578125" style="13" customWidth="1"/>
    <col min="13564" max="13565" width="4.140625" style="13" customWidth="1"/>
    <col min="13566" max="13566" width="1.42578125" style="13" customWidth="1"/>
    <col min="13567" max="13571" width="3" style="13" customWidth="1"/>
    <col min="13572" max="13572" width="2.140625" style="13" customWidth="1"/>
    <col min="13573" max="13573" width="0" style="13" hidden="1" customWidth="1"/>
    <col min="13574" max="13580" width="4" style="13"/>
    <col min="13581" max="13581" width="6.140625" style="13" bestFit="1" customWidth="1"/>
    <col min="13582" max="13582" width="4" style="13"/>
    <col min="13583" max="13583" width="6.140625" style="13" bestFit="1" customWidth="1"/>
    <col min="13584" max="13806" width="4" style="13"/>
    <col min="13807" max="13807" width="4.140625" style="13" customWidth="1"/>
    <col min="13808" max="13808" width="4.85546875" style="13" customWidth="1"/>
    <col min="13809" max="13809" width="5" style="13" customWidth="1"/>
    <col min="13810" max="13818" width="4.140625" style="13" customWidth="1"/>
    <col min="13819" max="13819" width="4.42578125" style="13" customWidth="1"/>
    <col min="13820" max="13821" width="4.140625" style="13" customWidth="1"/>
    <col min="13822" max="13822" width="1.42578125" style="13" customWidth="1"/>
    <col min="13823" max="13827" width="3" style="13" customWidth="1"/>
    <col min="13828" max="13828" width="2.140625" style="13" customWidth="1"/>
    <col min="13829" max="13829" width="0" style="13" hidden="1" customWidth="1"/>
    <col min="13830" max="13836" width="4" style="13"/>
    <col min="13837" max="13837" width="6.140625" style="13" bestFit="1" customWidth="1"/>
    <col min="13838" max="13838" width="4" style="13"/>
    <col min="13839" max="13839" width="6.140625" style="13" bestFit="1" customWidth="1"/>
    <col min="13840" max="14062" width="4" style="13"/>
    <col min="14063" max="14063" width="4.140625" style="13" customWidth="1"/>
    <col min="14064" max="14064" width="4.85546875" style="13" customWidth="1"/>
    <col min="14065" max="14065" width="5" style="13" customWidth="1"/>
    <col min="14066" max="14074" width="4.140625" style="13" customWidth="1"/>
    <col min="14075" max="14075" width="4.42578125" style="13" customWidth="1"/>
    <col min="14076" max="14077" width="4.140625" style="13" customWidth="1"/>
    <col min="14078" max="14078" width="1.42578125" style="13" customWidth="1"/>
    <col min="14079" max="14083" width="3" style="13" customWidth="1"/>
    <col min="14084" max="14084" width="2.140625" style="13" customWidth="1"/>
    <col min="14085" max="14085" width="0" style="13" hidden="1" customWidth="1"/>
    <col min="14086" max="14092" width="4" style="13"/>
    <col min="14093" max="14093" width="6.140625" style="13" bestFit="1" customWidth="1"/>
    <col min="14094" max="14094" width="4" style="13"/>
    <col min="14095" max="14095" width="6.140625" style="13" bestFit="1" customWidth="1"/>
    <col min="14096" max="14318" width="4" style="13"/>
    <col min="14319" max="14319" width="4.140625" style="13" customWidth="1"/>
    <col min="14320" max="14320" width="4.85546875" style="13" customWidth="1"/>
    <col min="14321" max="14321" width="5" style="13" customWidth="1"/>
    <col min="14322" max="14330" width="4.140625" style="13" customWidth="1"/>
    <col min="14331" max="14331" width="4.42578125" style="13" customWidth="1"/>
    <col min="14332" max="14333" width="4.140625" style="13" customWidth="1"/>
    <col min="14334" max="14334" width="1.42578125" style="13" customWidth="1"/>
    <col min="14335" max="14339" width="3" style="13" customWidth="1"/>
    <col min="14340" max="14340" width="2.140625" style="13" customWidth="1"/>
    <col min="14341" max="14341" width="0" style="13" hidden="1" customWidth="1"/>
    <col min="14342" max="14348" width="4" style="13"/>
    <col min="14349" max="14349" width="6.140625" style="13" bestFit="1" customWidth="1"/>
    <col min="14350" max="14350" width="4" style="13"/>
    <col min="14351" max="14351" width="6.140625" style="13" bestFit="1" customWidth="1"/>
    <col min="14352" max="14574" width="4" style="13"/>
    <col min="14575" max="14575" width="4.140625" style="13" customWidth="1"/>
    <col min="14576" max="14576" width="4.85546875" style="13" customWidth="1"/>
    <col min="14577" max="14577" width="5" style="13" customWidth="1"/>
    <col min="14578" max="14586" width="4.140625" style="13" customWidth="1"/>
    <col min="14587" max="14587" width="4.42578125" style="13" customWidth="1"/>
    <col min="14588" max="14589" width="4.140625" style="13" customWidth="1"/>
    <col min="14590" max="14590" width="1.42578125" style="13" customWidth="1"/>
    <col min="14591" max="14595" width="3" style="13" customWidth="1"/>
    <col min="14596" max="14596" width="2.140625" style="13" customWidth="1"/>
    <col min="14597" max="14597" width="0" style="13" hidden="1" customWidth="1"/>
    <col min="14598" max="14604" width="4" style="13"/>
    <col min="14605" max="14605" width="6.140625" style="13" bestFit="1" customWidth="1"/>
    <col min="14606" max="14606" width="4" style="13"/>
    <col min="14607" max="14607" width="6.140625" style="13" bestFit="1" customWidth="1"/>
    <col min="14608" max="14830" width="4" style="13"/>
    <col min="14831" max="14831" width="4.140625" style="13" customWidth="1"/>
    <col min="14832" max="14832" width="4.85546875" style="13" customWidth="1"/>
    <col min="14833" max="14833" width="5" style="13" customWidth="1"/>
    <col min="14834" max="14842" width="4.140625" style="13" customWidth="1"/>
    <col min="14843" max="14843" width="4.42578125" style="13" customWidth="1"/>
    <col min="14844" max="14845" width="4.140625" style="13" customWidth="1"/>
    <col min="14846" max="14846" width="1.42578125" style="13" customWidth="1"/>
    <col min="14847" max="14851" width="3" style="13" customWidth="1"/>
    <col min="14852" max="14852" width="2.140625" style="13" customWidth="1"/>
    <col min="14853" max="14853" width="0" style="13" hidden="1" customWidth="1"/>
    <col min="14854" max="14860" width="4" style="13"/>
    <col min="14861" max="14861" width="6.140625" style="13" bestFit="1" customWidth="1"/>
    <col min="14862" max="14862" width="4" style="13"/>
    <col min="14863" max="14863" width="6.140625" style="13" bestFit="1" customWidth="1"/>
    <col min="14864" max="15086" width="4" style="13"/>
    <col min="15087" max="15087" width="4.140625" style="13" customWidth="1"/>
    <col min="15088" max="15088" width="4.85546875" style="13" customWidth="1"/>
    <col min="15089" max="15089" width="5" style="13" customWidth="1"/>
    <col min="15090" max="15098" width="4.140625" style="13" customWidth="1"/>
    <col min="15099" max="15099" width="4.42578125" style="13" customWidth="1"/>
    <col min="15100" max="15101" width="4.140625" style="13" customWidth="1"/>
    <col min="15102" max="15102" width="1.42578125" style="13" customWidth="1"/>
    <col min="15103" max="15107" width="3" style="13" customWidth="1"/>
    <col min="15108" max="15108" width="2.140625" style="13" customWidth="1"/>
    <col min="15109" max="15109" width="0" style="13" hidden="1" customWidth="1"/>
    <col min="15110" max="15116" width="4" style="13"/>
    <col min="15117" max="15117" width="6.140625" style="13" bestFit="1" customWidth="1"/>
    <col min="15118" max="15118" width="4" style="13"/>
    <col min="15119" max="15119" width="6.140625" style="13" bestFit="1" customWidth="1"/>
    <col min="15120" max="15342" width="4" style="13"/>
    <col min="15343" max="15343" width="4.140625" style="13" customWidth="1"/>
    <col min="15344" max="15344" width="4.85546875" style="13" customWidth="1"/>
    <col min="15345" max="15345" width="5" style="13" customWidth="1"/>
    <col min="15346" max="15354" width="4.140625" style="13" customWidth="1"/>
    <col min="15355" max="15355" width="4.42578125" style="13" customWidth="1"/>
    <col min="15356" max="15357" width="4.140625" style="13" customWidth="1"/>
    <col min="15358" max="15358" width="1.42578125" style="13" customWidth="1"/>
    <col min="15359" max="15363" width="3" style="13" customWidth="1"/>
    <col min="15364" max="15364" width="2.140625" style="13" customWidth="1"/>
    <col min="15365" max="15365" width="0" style="13" hidden="1" customWidth="1"/>
    <col min="15366" max="15372" width="4" style="13"/>
    <col min="15373" max="15373" width="6.140625" style="13" bestFit="1" customWidth="1"/>
    <col min="15374" max="15374" width="4" style="13"/>
    <col min="15375" max="15375" width="6.140625" style="13" bestFit="1" customWidth="1"/>
    <col min="15376" max="15598" width="4" style="13"/>
    <col min="15599" max="15599" width="4.140625" style="13" customWidth="1"/>
    <col min="15600" max="15600" width="4.85546875" style="13" customWidth="1"/>
    <col min="15601" max="15601" width="5" style="13" customWidth="1"/>
    <col min="15602" max="15610" width="4.140625" style="13" customWidth="1"/>
    <col min="15611" max="15611" width="4.42578125" style="13" customWidth="1"/>
    <col min="15612" max="15613" width="4.140625" style="13" customWidth="1"/>
    <col min="15614" max="15614" width="1.42578125" style="13" customWidth="1"/>
    <col min="15615" max="15619" width="3" style="13" customWidth="1"/>
    <col min="15620" max="15620" width="2.140625" style="13" customWidth="1"/>
    <col min="15621" max="15621" width="0" style="13" hidden="1" customWidth="1"/>
    <col min="15622" max="15628" width="4" style="13"/>
    <col min="15629" max="15629" width="6.140625" style="13" bestFit="1" customWidth="1"/>
    <col min="15630" max="15630" width="4" style="13"/>
    <col min="15631" max="15631" width="6.140625" style="13" bestFit="1" customWidth="1"/>
    <col min="15632" max="15854" width="4" style="13"/>
    <col min="15855" max="15855" width="4.140625" style="13" customWidth="1"/>
    <col min="15856" max="15856" width="4.85546875" style="13" customWidth="1"/>
    <col min="15857" max="15857" width="5" style="13" customWidth="1"/>
    <col min="15858" max="15866" width="4.140625" style="13" customWidth="1"/>
    <col min="15867" max="15867" width="4.42578125" style="13" customWidth="1"/>
    <col min="15868" max="15869" width="4.140625" style="13" customWidth="1"/>
    <col min="15870" max="15870" width="1.42578125" style="13" customWidth="1"/>
    <col min="15871" max="15875" width="3" style="13" customWidth="1"/>
    <col min="15876" max="15876" width="2.140625" style="13" customWidth="1"/>
    <col min="15877" max="15877" width="0" style="13" hidden="1" customWidth="1"/>
    <col min="15878" max="15884" width="4" style="13"/>
    <col min="15885" max="15885" width="6.140625" style="13" bestFit="1" customWidth="1"/>
    <col min="15886" max="15886" width="4" style="13"/>
    <col min="15887" max="15887" width="6.140625" style="13" bestFit="1" customWidth="1"/>
    <col min="15888" max="16110" width="4" style="13"/>
    <col min="16111" max="16111" width="4.140625" style="13" customWidth="1"/>
    <col min="16112" max="16112" width="4.85546875" style="13" customWidth="1"/>
    <col min="16113" max="16113" width="5" style="13" customWidth="1"/>
    <col min="16114" max="16122" width="4.140625" style="13" customWidth="1"/>
    <col min="16123" max="16123" width="4.42578125" style="13" customWidth="1"/>
    <col min="16124" max="16125" width="4.140625" style="13" customWidth="1"/>
    <col min="16126" max="16126" width="1.42578125" style="13" customWidth="1"/>
    <col min="16127" max="16131" width="3" style="13" customWidth="1"/>
    <col min="16132" max="16132" width="2.140625" style="13" customWidth="1"/>
    <col min="16133" max="16133" width="0" style="13" hidden="1" customWidth="1"/>
    <col min="16134" max="16140" width="4" style="13"/>
    <col min="16141" max="16141" width="6.140625" style="13" bestFit="1" customWidth="1"/>
    <col min="16142" max="16142" width="4" style="13"/>
    <col min="16143" max="16143" width="6.140625" style="13" bestFit="1" customWidth="1"/>
    <col min="16144" max="16384" width="4" style="13"/>
  </cols>
  <sheetData>
    <row r="2" spans="1:5" ht="15.75" customHeight="1" x14ac:dyDescent="0.2">
      <c r="A2" s="158" t="s">
        <v>197</v>
      </c>
      <c r="B2" s="158"/>
      <c r="C2" s="158"/>
      <c r="D2" s="158"/>
      <c r="E2" s="158"/>
    </row>
    <row r="3" spans="1:5" s="2" customFormat="1" ht="15.75" customHeight="1" x14ac:dyDescent="0.2">
      <c r="A3" s="106"/>
      <c r="B3" s="106"/>
      <c r="C3" s="106"/>
      <c r="D3" s="106"/>
      <c r="E3" s="106"/>
    </row>
    <row r="4" spans="1:5" ht="15.75" customHeight="1" x14ac:dyDescent="0.2">
      <c r="A4" s="159" t="s">
        <v>0</v>
      </c>
      <c r="B4" s="160"/>
      <c r="C4" s="160"/>
      <c r="D4" s="160"/>
      <c r="E4" s="160"/>
    </row>
    <row r="5" spans="1:5" s="2" customFormat="1" ht="15.75" customHeight="1" thickBot="1" x14ac:dyDescent="0.25">
      <c r="A5" s="106"/>
      <c r="B5" s="106"/>
      <c r="C5" s="106"/>
      <c r="D5" s="106"/>
      <c r="E5" s="106"/>
    </row>
    <row r="6" spans="1:5" ht="15.75" customHeight="1" thickBot="1" x14ac:dyDescent="0.25">
      <c r="A6" s="3">
        <v>1</v>
      </c>
      <c r="B6" s="230" t="s">
        <v>30</v>
      </c>
      <c r="C6" s="230"/>
      <c r="D6" s="232"/>
      <c r="E6" s="233"/>
    </row>
    <row r="7" spans="1:5" s="2" customFormat="1" ht="15.75" customHeight="1" thickBot="1" x14ac:dyDescent="0.25">
      <c r="A7" s="106"/>
      <c r="B7" s="106"/>
      <c r="C7" s="106"/>
      <c r="D7" s="106"/>
      <c r="E7" s="106"/>
    </row>
    <row r="8" spans="1:5" ht="27.75" customHeight="1" thickBot="1" x14ac:dyDescent="0.25">
      <c r="A8" s="3">
        <v>2</v>
      </c>
      <c r="B8" s="170" t="s">
        <v>1</v>
      </c>
      <c r="C8" s="171"/>
      <c r="D8" s="235" t="str">
        <f>Деклар!G7</f>
        <v>2022 год</v>
      </c>
      <c r="E8" s="236"/>
    </row>
    <row r="9" spans="1:5" s="2" customFormat="1" ht="15" customHeight="1" thickBot="1" x14ac:dyDescent="0.25">
      <c r="A9" s="106"/>
      <c r="B9" s="106"/>
      <c r="C9" s="106"/>
      <c r="D9" s="106"/>
      <c r="E9" s="106"/>
    </row>
    <row r="10" spans="1:5" s="17" customFormat="1" ht="15.75" customHeight="1" thickBot="1" x14ac:dyDescent="0.3">
      <c r="A10" s="110" t="s">
        <v>198</v>
      </c>
      <c r="B10" s="111"/>
      <c r="C10" s="111"/>
      <c r="D10" s="111"/>
      <c r="E10" s="111"/>
    </row>
    <row r="11" spans="1:5" s="2" customFormat="1" ht="10.5" customHeight="1" thickBot="1" x14ac:dyDescent="0.25">
      <c r="A11" s="106"/>
      <c r="B11" s="106"/>
      <c r="C11" s="106"/>
      <c r="D11" s="106"/>
      <c r="E11" s="106"/>
    </row>
    <row r="12" spans="1:5" ht="26.25" customHeight="1" x14ac:dyDescent="0.2">
      <c r="A12" s="57" t="s">
        <v>9</v>
      </c>
      <c r="B12" s="259" t="s">
        <v>199</v>
      </c>
      <c r="C12" s="253"/>
      <c r="D12" s="57" t="s">
        <v>24</v>
      </c>
      <c r="E12" s="95" t="s">
        <v>200</v>
      </c>
    </row>
    <row r="13" spans="1:5" ht="15.75" customHeight="1" x14ac:dyDescent="0.2">
      <c r="A13" s="14">
        <v>1</v>
      </c>
      <c r="B13" s="318">
        <v>44197</v>
      </c>
      <c r="C13" s="319"/>
      <c r="D13" s="14"/>
      <c r="E13" s="15"/>
    </row>
    <row r="14" spans="1:5" ht="15.75" customHeight="1" x14ac:dyDescent="0.2">
      <c r="A14" s="14">
        <v>2</v>
      </c>
      <c r="B14" s="318">
        <v>44228</v>
      </c>
      <c r="C14" s="319"/>
      <c r="D14" s="14"/>
      <c r="E14" s="15"/>
    </row>
    <row r="15" spans="1:5" ht="15.75" customHeight="1" x14ac:dyDescent="0.2">
      <c r="A15" s="14">
        <v>3</v>
      </c>
      <c r="B15" s="318">
        <v>44256</v>
      </c>
      <c r="C15" s="319"/>
      <c r="D15" s="14"/>
      <c r="E15" s="15"/>
    </row>
    <row r="16" spans="1:5" ht="15.75" customHeight="1" x14ac:dyDescent="0.2">
      <c r="A16" s="14">
        <v>4</v>
      </c>
      <c r="B16" s="318">
        <v>44287</v>
      </c>
      <c r="C16" s="319"/>
      <c r="D16" s="14"/>
      <c r="E16" s="15"/>
    </row>
    <row r="17" spans="1:5" ht="15.75" customHeight="1" x14ac:dyDescent="0.2">
      <c r="A17" s="14">
        <v>5</v>
      </c>
      <c r="B17" s="318">
        <v>44317</v>
      </c>
      <c r="C17" s="319"/>
      <c r="D17" s="14"/>
      <c r="E17" s="15"/>
    </row>
    <row r="18" spans="1:5" ht="15.75" customHeight="1" x14ac:dyDescent="0.2">
      <c r="A18" s="14">
        <v>6</v>
      </c>
      <c r="B18" s="318">
        <v>44348</v>
      </c>
      <c r="C18" s="319"/>
      <c r="D18" s="14"/>
      <c r="E18" s="15"/>
    </row>
    <row r="19" spans="1:5" ht="15.75" customHeight="1" x14ac:dyDescent="0.2">
      <c r="A19" s="14">
        <v>7</v>
      </c>
      <c r="B19" s="318">
        <v>44378</v>
      </c>
      <c r="C19" s="319"/>
      <c r="D19" s="14"/>
      <c r="E19" s="15"/>
    </row>
    <row r="20" spans="1:5" ht="15.75" customHeight="1" x14ac:dyDescent="0.2">
      <c r="A20" s="14">
        <v>8</v>
      </c>
      <c r="B20" s="318">
        <v>44409</v>
      </c>
      <c r="C20" s="319"/>
      <c r="D20" s="14"/>
      <c r="E20" s="15"/>
    </row>
    <row r="21" spans="1:5" ht="15.75" customHeight="1" x14ac:dyDescent="0.2">
      <c r="A21" s="14">
        <v>9</v>
      </c>
      <c r="B21" s="318">
        <v>44440</v>
      </c>
      <c r="C21" s="319"/>
      <c r="D21" s="14"/>
      <c r="E21" s="15"/>
    </row>
    <row r="22" spans="1:5" ht="15.75" customHeight="1" x14ac:dyDescent="0.2">
      <c r="A22" s="14">
        <v>10</v>
      </c>
      <c r="B22" s="318">
        <v>44470</v>
      </c>
      <c r="C22" s="319"/>
      <c r="D22" s="14"/>
      <c r="E22" s="15"/>
    </row>
    <row r="23" spans="1:5" ht="15.75" customHeight="1" x14ac:dyDescent="0.2">
      <c r="A23" s="14">
        <v>11</v>
      </c>
      <c r="B23" s="318">
        <v>44501</v>
      </c>
      <c r="C23" s="319"/>
      <c r="D23" s="14"/>
      <c r="E23" s="15"/>
    </row>
    <row r="24" spans="1:5" ht="15.75" customHeight="1" x14ac:dyDescent="0.2">
      <c r="A24" s="14">
        <v>12</v>
      </c>
      <c r="B24" s="318">
        <v>44531</v>
      </c>
      <c r="C24" s="319"/>
      <c r="D24" s="14"/>
      <c r="E24" s="15"/>
    </row>
    <row r="25" spans="1:5" ht="15.75" customHeight="1" x14ac:dyDescent="0.2">
      <c r="A25" s="14">
        <v>13</v>
      </c>
      <c r="B25" s="318">
        <v>44562</v>
      </c>
      <c r="C25" s="319"/>
      <c r="D25" s="14"/>
      <c r="E25" s="15"/>
    </row>
    <row r="26" spans="1:5" ht="15.75" customHeight="1" x14ac:dyDescent="0.2">
      <c r="A26" s="317" t="s">
        <v>201</v>
      </c>
      <c r="B26" s="317"/>
      <c r="C26" s="317"/>
      <c r="D26" s="317"/>
      <c r="E26" s="14">
        <f>SUM(E13:E25)</f>
        <v>0</v>
      </c>
    </row>
    <row r="27" spans="1:5" ht="15.75" customHeight="1" x14ac:dyDescent="0.2">
      <c r="A27" s="317" t="s">
        <v>202</v>
      </c>
      <c r="B27" s="317"/>
      <c r="C27" s="317"/>
      <c r="D27" s="317"/>
      <c r="E27" s="14">
        <f>E26/13</f>
        <v>0</v>
      </c>
    </row>
    <row r="28" spans="1:5" ht="15.75" customHeight="1" x14ac:dyDescent="0.2">
      <c r="A28" s="317" t="s">
        <v>203</v>
      </c>
      <c r="B28" s="317"/>
      <c r="C28" s="317"/>
      <c r="D28" s="317"/>
      <c r="E28" s="96">
        <v>1.4999999999999999E-2</v>
      </c>
    </row>
    <row r="29" spans="1:5" ht="15.75" customHeight="1" x14ac:dyDescent="0.2">
      <c r="A29" s="317" t="s">
        <v>28</v>
      </c>
      <c r="B29" s="317"/>
      <c r="C29" s="317"/>
      <c r="D29" s="317"/>
      <c r="E29" s="14">
        <f>E27*E28</f>
        <v>0</v>
      </c>
    </row>
  </sheetData>
  <mergeCells count="30">
    <mergeCell ref="A11:E11"/>
    <mergeCell ref="A7:E7"/>
    <mergeCell ref="B8:C8"/>
    <mergeCell ref="D8:E8"/>
    <mergeCell ref="A9:E9"/>
    <mergeCell ref="A10:E10"/>
    <mergeCell ref="A2:E2"/>
    <mergeCell ref="A3:E3"/>
    <mergeCell ref="A4:E4"/>
    <mergeCell ref="A5:E5"/>
    <mergeCell ref="B6:C6"/>
    <mergeCell ref="D6:E6"/>
    <mergeCell ref="B12:C12"/>
    <mergeCell ref="B13:C13"/>
    <mergeCell ref="B21:C21"/>
    <mergeCell ref="B22:C22"/>
    <mergeCell ref="B23:C23"/>
    <mergeCell ref="B18:C18"/>
    <mergeCell ref="B19:C19"/>
    <mergeCell ref="B20:C20"/>
    <mergeCell ref="B17:C17"/>
    <mergeCell ref="B14:C14"/>
    <mergeCell ref="B15:C15"/>
    <mergeCell ref="B16:C16"/>
    <mergeCell ref="A27:D27"/>
    <mergeCell ref="A28:D28"/>
    <mergeCell ref="A29:D29"/>
    <mergeCell ref="B24:C24"/>
    <mergeCell ref="B25:C25"/>
    <mergeCell ref="A26:D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Деклар</vt:lpstr>
      <vt:lpstr>700.001.</vt:lpstr>
      <vt:lpstr>НР 700.001</vt:lpstr>
      <vt:lpstr>700.002</vt:lpstr>
      <vt:lpstr>НР имущество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2022-04-21T08:10:48Z</dcterms:modified>
</cp:coreProperties>
</file>