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Лист1" sheetId="1" r:id="rId1"/>
  </sheet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F39" i="1"/>
  <c r="E35" i="1"/>
  <c r="E31" i="1"/>
  <c r="H28" i="1" s="1"/>
  <c r="F24" i="1"/>
  <c r="E20" i="1"/>
  <c r="D16" i="1" s="1"/>
  <c r="F15" i="1"/>
  <c r="H12" i="1" s="1"/>
  <c r="G3" i="1" s="1"/>
  <c r="F11" i="1"/>
  <c r="E7" i="1"/>
  <c r="H17" i="1" l="1"/>
  <c r="G16" i="1" s="1"/>
  <c r="G42" i="1" s="1"/>
  <c r="D3" i="1"/>
  <c r="D42" i="1" s="1"/>
  <c r="D25" i="1"/>
</calcChain>
</file>

<file path=xl/sharedStrings.xml><?xml version="1.0" encoding="utf-8"?>
<sst xmlns="http://schemas.openxmlformats.org/spreadsheetml/2006/main" count="43" uniqueCount="43">
  <si>
    <t>Наименование нерезидента</t>
  </si>
  <si>
    <t>Страна резидентства, наличие надлежаще оформленного сертификата резидентства</t>
  </si>
  <si>
    <t>Вид работ, услуг</t>
  </si>
  <si>
    <t>Сумма и дата выплаты предоплаты, при ее наличии</t>
  </si>
  <si>
    <t>Сумма дохода, начисленная в отчетном квартале</t>
  </si>
  <si>
    <t>Сумма дохода, фактически выплаченного нерезиденту в отчетном квартале</t>
  </si>
  <si>
    <t>Январь</t>
  </si>
  <si>
    <t>Компания «Allen&amp;Overy»</t>
  </si>
  <si>
    <t>Великобритания (есть сертификат резидентства)</t>
  </si>
  <si>
    <t>Юридические услуги, оказанные в Великобритании</t>
  </si>
  <si>
    <t>Компания «AQS»</t>
  </si>
  <si>
    <t>Германия (есть сертификат резидентства и нотариально засвидетельствованные копии учредительных документов)</t>
  </si>
  <si>
    <t>Аудиторские услуги, оказанные на территории Республики Казахстан</t>
  </si>
  <si>
    <t>Компания «TAI»</t>
  </si>
  <si>
    <t>Таиланд</t>
  </si>
  <si>
    <t>Штраф</t>
  </si>
  <si>
    <t>Февраль</t>
  </si>
  <si>
    <t>Компания «CTI»</t>
  </si>
  <si>
    <t>Нидерланды (есть сертификат резидентства)</t>
  </si>
  <si>
    <t>Грузоперевозки по маршруту Амстердам- Алматы воздушным транспортом</t>
  </si>
  <si>
    <t>США (есть сертификат резидентства по форме 6166, но без апостиля и нотариально засвидетельствованные копии учредительных документов)</t>
  </si>
  <si>
    <t>Аренда имущества, находящегося в Республике Казахстан</t>
  </si>
  <si>
    <t>Март</t>
  </si>
  <si>
    <t>Компания «AtlassianPty»</t>
  </si>
  <si>
    <t>Австралия</t>
  </si>
  <si>
    <t>Право использования программного обеспечения (лицензия)</t>
  </si>
  <si>
    <t>Компания «PMS»</t>
  </si>
  <si>
    <t>Республика Черногория (нет сертификата резидентства, страна с льготным налогообложением)</t>
  </si>
  <si>
    <t>Компания «Avtrade»</t>
  </si>
  <si>
    <t>Россия (есть сертификат резидентства без апостиля)</t>
  </si>
  <si>
    <t>Консультационные услуги, оказанные в России</t>
  </si>
  <si>
    <t>Компания «DFR»</t>
  </si>
  <si>
    <t>Канада (есть сертификат резидентства и нотариально засвидетельствованные копии учредительных документов)</t>
  </si>
  <si>
    <t>Аудиторские услуги, оказанные в Республике Казахстан</t>
  </si>
  <si>
    <t>ООО «Стандарт»</t>
  </si>
  <si>
    <t>Выплачены дивиденды</t>
  </si>
  <si>
    <t>КПН, удерживаемый у источника выплаты</t>
  </si>
  <si>
    <t>%</t>
  </si>
  <si>
    <t>сумма</t>
  </si>
  <si>
    <t>Компания      «ALS USA Lease»</t>
  </si>
  <si>
    <t>Прредоставление транспортных средств в аренду на территории Черногории</t>
  </si>
  <si>
    <t>Доля участия, по которой выплачиваются дивиденды, принадлежит «ООО Стандарт» более трех лет и чистый доход ранее был обложен КПН у ТОО «Арман»</t>
  </si>
  <si>
    <t>ИТОГО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</si>
</sst>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\ [$GBP];[Red]\-#,##0\ [$GBP]"/>
    <numFmt numFmtId="165" formatCode="#,##0\ [$KZT];[Red]\-#,##0\ [$KZT]"/>
    <numFmt numFmtId="166" formatCode="#,##0\ [$EUR]"/>
    <numFmt numFmtId="167" formatCode="#,##0\ [$THB]"/>
    <numFmt numFmtId="168" formatCode="#,##0\ [$USD]"/>
    <numFmt numFmtId="169" formatCode="#,##0\ [$AUD]"/>
    <numFmt numFmtId="170" formatCode="#,##0\ [$RUB]"/>
    <numFmt numFmtId="171" formatCode="#,##0\ [$CAD]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0" borderId="0" xfId="0" applyFont="1" applyFill="1" applyAlignment="1">
      <alignment horizontal="center"/>
    </xf>
    <xf numFmtId="9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/>
    <xf numFmtId="164" fontId="5" fillId="0" borderId="6" xfId="0" applyNumberFormat="1" applyFont="1" applyFill="1" applyBorder="1" applyAlignment="1">
      <alignment horizontal="left" vertical="center" wrapText="1"/>
    </xf>
    <xf numFmtId="14" fontId="5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right" vertical="center" wrapText="1"/>
    </xf>
    <xf numFmtId="14" fontId="5" fillId="0" borderId="10" xfId="0" applyNumberFormat="1" applyFont="1" applyFill="1" applyBorder="1" applyAlignment="1">
      <alignment vertical="center" wrapText="1"/>
    </xf>
    <xf numFmtId="165" fontId="5" fillId="0" borderId="10" xfId="0" applyNumberFormat="1" applyFont="1" applyFill="1" applyBorder="1" applyAlignment="1">
      <alignment vertical="center" wrapText="1"/>
    </xf>
    <xf numFmtId="166" fontId="5" fillId="0" borderId="6" xfId="0" applyNumberFormat="1" applyFont="1" applyFill="1" applyBorder="1" applyAlignment="1">
      <alignment horizontal="justify" vertical="center" wrapText="1"/>
    </xf>
    <xf numFmtId="14" fontId="5" fillId="0" borderId="7" xfId="0" applyNumberFormat="1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167" fontId="5" fillId="0" borderId="6" xfId="0" applyNumberFormat="1" applyFont="1" applyFill="1" applyBorder="1" applyAlignment="1">
      <alignment horizontal="justify" vertical="center" wrapText="1"/>
    </xf>
    <xf numFmtId="14" fontId="5" fillId="0" borderId="10" xfId="0" applyNumberFormat="1" applyFont="1" applyFill="1" applyBorder="1" applyAlignment="1">
      <alignment horizontal="justify" vertical="center" wrapText="1"/>
    </xf>
    <xf numFmtId="168" fontId="5" fillId="0" borderId="6" xfId="0" applyNumberFormat="1" applyFont="1" applyFill="1" applyBorder="1" applyAlignment="1">
      <alignment horizontal="justify" vertical="center" wrapText="1"/>
    </xf>
    <xf numFmtId="2" fontId="5" fillId="0" borderId="7" xfId="0" applyNumberFormat="1" applyFont="1" applyFill="1" applyBorder="1" applyAlignment="1">
      <alignment horizontal="right" vertical="center" wrapText="1"/>
    </xf>
    <xf numFmtId="169" fontId="5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170" fontId="5" fillId="0" borderId="6" xfId="0" applyNumberFormat="1" applyFont="1" applyFill="1" applyBorder="1" applyAlignment="1">
      <alignment horizontal="justify" vertical="center" wrapText="1"/>
    </xf>
    <xf numFmtId="171" fontId="5" fillId="0" borderId="6" xfId="0" applyNumberFormat="1" applyFont="1" applyFill="1" applyBorder="1" applyAlignment="1">
      <alignment horizontal="left" vertical="center" wrapText="1"/>
    </xf>
    <xf numFmtId="14" fontId="5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65" fontId="5" fillId="0" borderId="6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8" fillId="0" borderId="0" xfId="0" applyFont="1" applyFill="1"/>
    <xf numFmtId="165" fontId="9" fillId="0" borderId="17" xfId="0" applyNumberFormat="1" applyFont="1" applyFill="1" applyBorder="1" applyAlignment="1">
      <alignment horizontal="center" vertical="center"/>
    </xf>
    <xf numFmtId="9" fontId="9" fillId="0" borderId="19" xfId="0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165" fontId="9" fillId="0" borderId="17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165" fontId="1" fillId="0" borderId="14" xfId="0" applyNumberFormat="1" applyFont="1" applyFill="1" applyBorder="1" applyAlignment="1"/>
    <xf numFmtId="165" fontId="1" fillId="0" borderId="15" xfId="0" applyNumberFormat="1" applyFont="1" applyFill="1" applyBorder="1" applyAlignment="1"/>
    <xf numFmtId="165" fontId="1" fillId="0" borderId="16" xfId="0" applyNumberFormat="1" applyFont="1" applyFill="1" applyBorder="1" applyAlignment="1"/>
    <xf numFmtId="9" fontId="1" fillId="0" borderId="11" xfId="0" applyNumberFormat="1" applyFont="1" applyFill="1" applyBorder="1" applyAlignment="1">
      <alignment horizontal="center"/>
    </xf>
    <xf numFmtId="9" fontId="1" fillId="0" borderId="12" xfId="0" applyNumberFormat="1" applyFont="1" applyFill="1" applyBorder="1" applyAlignment="1">
      <alignment horizontal="center"/>
    </xf>
    <xf numFmtId="9" fontId="1" fillId="0" borderId="13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1" fillId="0" borderId="11" xfId="0" applyNumberFormat="1" applyFont="1" applyFill="1" applyBorder="1" applyAlignment="1">
      <alignment horizontal="center" vertical="center"/>
    </xf>
    <xf numFmtId="9" fontId="1" fillId="0" borderId="13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9" fontId="1" fillId="0" borderId="8" xfId="0" applyNumberFormat="1" applyFont="1" applyFill="1" applyBorder="1" applyAlignment="1">
      <alignment horizontal="center"/>
    </xf>
    <xf numFmtId="9" fontId="1" fillId="0" borderId="4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/>
    <xf numFmtId="0" fontId="1" fillId="0" borderId="9" xfId="0" applyFont="1" applyFill="1" applyBorder="1" applyAlignment="1"/>
    <xf numFmtId="0" fontId="1" fillId="0" borderId="5" xfId="0" applyFont="1" applyFill="1" applyBorder="1" applyAlignment="1"/>
    <xf numFmtId="9" fontId="1" fillId="0" borderId="12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workbookViewId="0">
      <selection activeCell="G43" sqref="G43"/>
    </sheetView>
  </sheetViews>
  <sheetFormatPr defaultRowHeight="15" x14ac:dyDescent="0.25"/>
  <cols>
    <col min="1" max="1" width="17.42578125" style="26" customWidth="1"/>
    <col min="2" max="2" width="37.85546875" style="26" customWidth="1"/>
    <col min="3" max="3" width="35.42578125" style="26" customWidth="1"/>
    <col min="4" max="4" width="16.42578125" style="27" customWidth="1"/>
    <col min="5" max="5" width="18.42578125" style="27" customWidth="1"/>
    <col min="6" max="6" width="17.140625" style="27" customWidth="1"/>
    <col min="7" max="7" width="9.28515625" style="28" bestFit="1" customWidth="1"/>
    <col min="8" max="8" width="12.28515625" style="29" bestFit="1" customWidth="1"/>
    <col min="9" max="16384" width="9.140625" style="5"/>
  </cols>
  <sheetData>
    <row r="1" spans="1:8" s="1" customFormat="1" ht="53.25" customHeight="1" thickBot="1" x14ac:dyDescent="0.25">
      <c r="A1" s="55" t="s">
        <v>0</v>
      </c>
      <c r="B1" s="55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3" t="s">
        <v>36</v>
      </c>
      <c r="H1" s="54"/>
    </row>
    <row r="2" spans="1:8" s="4" customFormat="1" ht="13.5" thickBot="1" x14ac:dyDescent="0.3">
      <c r="A2" s="55"/>
      <c r="B2" s="55"/>
      <c r="C2" s="55"/>
      <c r="D2" s="55"/>
      <c r="E2" s="55"/>
      <c r="F2" s="55"/>
      <c r="G2" s="2" t="s">
        <v>37</v>
      </c>
      <c r="H2" s="3" t="s">
        <v>38</v>
      </c>
    </row>
    <row r="3" spans="1:8" ht="15.75" thickBot="1" x14ac:dyDescent="0.3">
      <c r="A3" s="38" t="s">
        <v>6</v>
      </c>
      <c r="B3" s="38"/>
      <c r="C3" s="38"/>
      <c r="D3" s="37">
        <f>E7+F11+F15</f>
        <v>7222593</v>
      </c>
      <c r="E3" s="37"/>
      <c r="F3" s="37"/>
      <c r="G3" s="37">
        <f>SUM(H4:H15)</f>
        <v>5498</v>
      </c>
      <c r="H3" s="37"/>
    </row>
    <row r="4" spans="1:8" x14ac:dyDescent="0.25">
      <c r="A4" s="39" t="s">
        <v>7</v>
      </c>
      <c r="B4" s="39" t="s">
        <v>8</v>
      </c>
      <c r="C4" s="39" t="s">
        <v>9</v>
      </c>
      <c r="D4" s="6">
        <v>9100</v>
      </c>
      <c r="E4" s="6">
        <v>9100</v>
      </c>
      <c r="F4" s="42"/>
      <c r="G4" s="48"/>
      <c r="H4" s="45"/>
    </row>
    <row r="5" spans="1:8" x14ac:dyDescent="0.25">
      <c r="A5" s="40"/>
      <c r="B5" s="40"/>
      <c r="C5" s="40"/>
      <c r="D5" s="7">
        <v>44552</v>
      </c>
      <c r="E5" s="7">
        <v>44585</v>
      </c>
      <c r="F5" s="43"/>
      <c r="G5" s="49"/>
      <c r="H5" s="46"/>
    </row>
    <row r="6" spans="1:8" x14ac:dyDescent="0.25">
      <c r="A6" s="40"/>
      <c r="B6" s="40"/>
      <c r="C6" s="40"/>
      <c r="D6" s="8"/>
      <c r="E6" s="9">
        <v>590.26</v>
      </c>
      <c r="F6" s="43"/>
      <c r="G6" s="49"/>
      <c r="H6" s="46"/>
    </row>
    <row r="7" spans="1:8" ht="15.75" thickBot="1" x14ac:dyDescent="0.3">
      <c r="A7" s="41"/>
      <c r="B7" s="41"/>
      <c r="C7" s="41"/>
      <c r="D7" s="10"/>
      <c r="E7" s="11">
        <f>E4*E6</f>
        <v>5371366</v>
      </c>
      <c r="F7" s="44"/>
      <c r="G7" s="50"/>
      <c r="H7" s="47"/>
    </row>
    <row r="8" spans="1:8" x14ac:dyDescent="0.25">
      <c r="A8" s="39" t="s">
        <v>10</v>
      </c>
      <c r="B8" s="39" t="s">
        <v>11</v>
      </c>
      <c r="C8" s="39" t="s">
        <v>12</v>
      </c>
      <c r="D8" s="42"/>
      <c r="E8" s="12">
        <v>3750</v>
      </c>
      <c r="F8" s="12">
        <v>3750</v>
      </c>
      <c r="G8" s="48"/>
      <c r="H8" s="45"/>
    </row>
    <row r="9" spans="1:8" x14ac:dyDescent="0.25">
      <c r="A9" s="40"/>
      <c r="B9" s="40"/>
      <c r="C9" s="40"/>
      <c r="D9" s="43"/>
      <c r="E9" s="13">
        <v>44589</v>
      </c>
      <c r="F9" s="13">
        <v>44589</v>
      </c>
      <c r="G9" s="49"/>
      <c r="H9" s="46"/>
    </row>
    <row r="10" spans="1:8" x14ac:dyDescent="0.25">
      <c r="A10" s="40"/>
      <c r="B10" s="40"/>
      <c r="C10" s="40"/>
      <c r="D10" s="43"/>
      <c r="E10" s="14"/>
      <c r="F10" s="9">
        <v>486.33</v>
      </c>
      <c r="G10" s="49"/>
      <c r="H10" s="46"/>
    </row>
    <row r="11" spans="1:8" ht="15.75" thickBot="1" x14ac:dyDescent="0.3">
      <c r="A11" s="41"/>
      <c r="B11" s="41"/>
      <c r="C11" s="41"/>
      <c r="D11" s="44"/>
      <c r="E11" s="10"/>
      <c r="F11" s="11">
        <f>F8*F10</f>
        <v>1823738</v>
      </c>
      <c r="G11" s="50"/>
      <c r="H11" s="47"/>
    </row>
    <row r="12" spans="1:8" x14ac:dyDescent="0.25">
      <c r="A12" s="39" t="s">
        <v>13</v>
      </c>
      <c r="B12" s="39" t="s">
        <v>14</v>
      </c>
      <c r="C12" s="39" t="s">
        <v>15</v>
      </c>
      <c r="D12" s="42"/>
      <c r="E12" s="15">
        <v>2100</v>
      </c>
      <c r="F12" s="15">
        <v>2100</v>
      </c>
      <c r="G12" s="48">
        <v>0.2</v>
      </c>
      <c r="H12" s="45">
        <f>F15*G12</f>
        <v>5498</v>
      </c>
    </row>
    <row r="13" spans="1:8" x14ac:dyDescent="0.25">
      <c r="A13" s="40"/>
      <c r="B13" s="40"/>
      <c r="C13" s="40"/>
      <c r="D13" s="43"/>
      <c r="E13" s="13">
        <v>44578</v>
      </c>
      <c r="F13" s="13">
        <v>44578</v>
      </c>
      <c r="G13" s="49"/>
      <c r="H13" s="46"/>
    </row>
    <row r="14" spans="1:8" x14ac:dyDescent="0.25">
      <c r="A14" s="40"/>
      <c r="B14" s="40"/>
      <c r="C14" s="40"/>
      <c r="D14" s="43"/>
      <c r="E14" s="14"/>
      <c r="F14" s="9">
        <v>13.09</v>
      </c>
      <c r="G14" s="49"/>
      <c r="H14" s="46"/>
    </row>
    <row r="15" spans="1:8" ht="15.75" thickBot="1" x14ac:dyDescent="0.3">
      <c r="A15" s="41"/>
      <c r="B15" s="41"/>
      <c r="C15" s="41"/>
      <c r="D15" s="44"/>
      <c r="E15" s="16"/>
      <c r="F15" s="11">
        <f>F12*F14</f>
        <v>27489</v>
      </c>
      <c r="G15" s="50"/>
      <c r="H15" s="47"/>
    </row>
    <row r="16" spans="1:8" ht="15.75" thickBot="1" x14ac:dyDescent="0.3">
      <c r="A16" s="38" t="s">
        <v>16</v>
      </c>
      <c r="B16" s="38"/>
      <c r="C16" s="38"/>
      <c r="D16" s="37">
        <f>E20+F24</f>
        <v>4905640</v>
      </c>
      <c r="E16" s="37"/>
      <c r="F16" s="37"/>
      <c r="G16" s="37">
        <f>SUM(H17:H24)</f>
        <v>118054</v>
      </c>
      <c r="H16" s="37"/>
    </row>
    <row r="17" spans="1:8" x14ac:dyDescent="0.25">
      <c r="A17" s="39" t="s">
        <v>17</v>
      </c>
      <c r="B17" s="39" t="s">
        <v>18</v>
      </c>
      <c r="C17" s="39" t="s">
        <v>19</v>
      </c>
      <c r="D17" s="12">
        <v>4850</v>
      </c>
      <c r="E17" s="12">
        <v>4850</v>
      </c>
      <c r="F17" s="42"/>
      <c r="G17" s="48">
        <v>0.05</v>
      </c>
      <c r="H17" s="45">
        <f>E20*G17</f>
        <v>118054</v>
      </c>
    </row>
    <row r="18" spans="1:8" x14ac:dyDescent="0.25">
      <c r="A18" s="40"/>
      <c r="B18" s="40"/>
      <c r="C18" s="40"/>
      <c r="D18" s="13">
        <v>44578</v>
      </c>
      <c r="E18" s="13">
        <v>44614</v>
      </c>
      <c r="F18" s="43"/>
      <c r="G18" s="49"/>
      <c r="H18" s="46"/>
    </row>
    <row r="19" spans="1:8" x14ac:dyDescent="0.25">
      <c r="A19" s="40"/>
      <c r="B19" s="40"/>
      <c r="C19" s="40"/>
      <c r="D19" s="14"/>
      <c r="E19" s="9">
        <v>486.82</v>
      </c>
      <c r="F19" s="43"/>
      <c r="G19" s="49"/>
      <c r="H19" s="46"/>
    </row>
    <row r="20" spans="1:8" ht="15.75" thickBot="1" x14ac:dyDescent="0.3">
      <c r="A20" s="41"/>
      <c r="B20" s="41"/>
      <c r="C20" s="41"/>
      <c r="D20" s="16"/>
      <c r="E20" s="11">
        <f>E17*E19</f>
        <v>2361077</v>
      </c>
      <c r="F20" s="44"/>
      <c r="G20" s="50"/>
      <c r="H20" s="47"/>
    </row>
    <row r="21" spans="1:8" x14ac:dyDescent="0.25">
      <c r="A21" s="39" t="s">
        <v>39</v>
      </c>
      <c r="B21" s="39" t="s">
        <v>20</v>
      </c>
      <c r="C21" s="39" t="s">
        <v>21</v>
      </c>
      <c r="D21" s="42"/>
      <c r="E21" s="17">
        <v>5930</v>
      </c>
      <c r="F21" s="17">
        <v>5930</v>
      </c>
      <c r="G21" s="48"/>
      <c r="H21" s="45"/>
    </row>
    <row r="22" spans="1:8" x14ac:dyDescent="0.25">
      <c r="A22" s="40"/>
      <c r="B22" s="40"/>
      <c r="C22" s="40"/>
      <c r="D22" s="43"/>
      <c r="E22" s="13">
        <v>44589</v>
      </c>
      <c r="F22" s="13">
        <v>44606</v>
      </c>
      <c r="G22" s="49"/>
      <c r="H22" s="46"/>
    </row>
    <row r="23" spans="1:8" x14ac:dyDescent="0.25">
      <c r="A23" s="40"/>
      <c r="B23" s="40"/>
      <c r="C23" s="40"/>
      <c r="D23" s="43"/>
      <c r="E23" s="14"/>
      <c r="F23" s="18">
        <v>429.1</v>
      </c>
      <c r="G23" s="49"/>
      <c r="H23" s="46"/>
    </row>
    <row r="24" spans="1:8" ht="15.75" thickBot="1" x14ac:dyDescent="0.3">
      <c r="A24" s="41"/>
      <c r="B24" s="41"/>
      <c r="C24" s="41"/>
      <c r="D24" s="44"/>
      <c r="E24" s="16"/>
      <c r="F24" s="11">
        <f>F21*F23</f>
        <v>2544563</v>
      </c>
      <c r="G24" s="50"/>
      <c r="H24" s="47"/>
    </row>
    <row r="25" spans="1:8" ht="15.75" thickBot="1" x14ac:dyDescent="0.3">
      <c r="A25" s="38" t="s">
        <v>22</v>
      </c>
      <c r="B25" s="38"/>
      <c r="C25" s="38"/>
      <c r="D25" s="37">
        <f>E31+E35+F39+F40</f>
        <v>7346767</v>
      </c>
      <c r="E25" s="37"/>
      <c r="F25" s="37"/>
      <c r="G25" s="37">
        <f>SUM(H26:H41)</f>
        <v>204693</v>
      </c>
      <c r="H25" s="37"/>
    </row>
    <row r="26" spans="1:8" x14ac:dyDescent="0.25">
      <c r="A26" s="39" t="s">
        <v>23</v>
      </c>
      <c r="B26" s="39" t="s">
        <v>24</v>
      </c>
      <c r="C26" s="39" t="s">
        <v>25</v>
      </c>
      <c r="D26" s="19">
        <v>2740</v>
      </c>
      <c r="E26" s="42"/>
      <c r="F26" s="42"/>
      <c r="G26" s="56"/>
      <c r="H26" s="58"/>
    </row>
    <row r="27" spans="1:8" ht="15.75" thickBot="1" x14ac:dyDescent="0.3">
      <c r="A27" s="41"/>
      <c r="B27" s="41"/>
      <c r="C27" s="41"/>
      <c r="D27" s="16">
        <v>44624</v>
      </c>
      <c r="E27" s="44"/>
      <c r="F27" s="44"/>
      <c r="G27" s="57"/>
      <c r="H27" s="59"/>
    </row>
    <row r="28" spans="1:8" s="20" customFormat="1" x14ac:dyDescent="0.25">
      <c r="A28" s="39" t="s">
        <v>26</v>
      </c>
      <c r="B28" s="39" t="s">
        <v>27</v>
      </c>
      <c r="C28" s="39" t="s">
        <v>40</v>
      </c>
      <c r="D28" s="12">
        <v>2000</v>
      </c>
      <c r="E28" s="12">
        <v>1830</v>
      </c>
      <c r="F28" s="42"/>
      <c r="G28" s="60">
        <v>0.2</v>
      </c>
      <c r="H28" s="63">
        <f>G28*E31</f>
        <v>204693</v>
      </c>
    </row>
    <row r="29" spans="1:8" s="20" customFormat="1" x14ac:dyDescent="0.25">
      <c r="A29" s="40"/>
      <c r="B29" s="40"/>
      <c r="C29" s="40"/>
      <c r="D29" s="13">
        <v>44623</v>
      </c>
      <c r="E29" s="13">
        <v>44630</v>
      </c>
      <c r="F29" s="43"/>
      <c r="G29" s="61"/>
      <c r="H29" s="64"/>
    </row>
    <row r="30" spans="1:8" s="20" customFormat="1" x14ac:dyDescent="0.25">
      <c r="A30" s="40"/>
      <c r="B30" s="40"/>
      <c r="C30" s="40"/>
      <c r="D30" s="14"/>
      <c r="E30" s="9">
        <v>559.27</v>
      </c>
      <c r="F30" s="43"/>
      <c r="G30" s="61"/>
      <c r="H30" s="64"/>
    </row>
    <row r="31" spans="1:8" s="20" customFormat="1" ht="15.75" thickBot="1" x14ac:dyDescent="0.3">
      <c r="A31" s="41"/>
      <c r="B31" s="41"/>
      <c r="C31" s="41"/>
      <c r="D31" s="16"/>
      <c r="E31" s="11">
        <f>E28*E30</f>
        <v>1023464</v>
      </c>
      <c r="F31" s="44"/>
      <c r="G31" s="62"/>
      <c r="H31" s="65"/>
    </row>
    <row r="32" spans="1:8" x14ac:dyDescent="0.25">
      <c r="A32" s="39" t="s">
        <v>28</v>
      </c>
      <c r="B32" s="39" t="s">
        <v>29</v>
      </c>
      <c r="C32" s="39" t="s">
        <v>30</v>
      </c>
      <c r="D32" s="21">
        <v>12470</v>
      </c>
      <c r="E32" s="21">
        <v>12470</v>
      </c>
      <c r="F32" s="42"/>
      <c r="G32" s="48"/>
      <c r="H32" s="45"/>
    </row>
    <row r="33" spans="1:8" x14ac:dyDescent="0.25">
      <c r="A33" s="40"/>
      <c r="B33" s="40"/>
      <c r="C33" s="40"/>
      <c r="D33" s="13">
        <v>44630</v>
      </c>
      <c r="E33" s="13">
        <v>44634</v>
      </c>
      <c r="F33" s="43"/>
      <c r="G33" s="49"/>
      <c r="H33" s="46"/>
    </row>
    <row r="34" spans="1:8" x14ac:dyDescent="0.25">
      <c r="A34" s="40"/>
      <c r="B34" s="40"/>
      <c r="C34" s="40"/>
      <c r="D34" s="14"/>
      <c r="E34" s="18">
        <v>4.42</v>
      </c>
      <c r="F34" s="43"/>
      <c r="G34" s="49"/>
      <c r="H34" s="46"/>
    </row>
    <row r="35" spans="1:8" ht="15.75" thickBot="1" x14ac:dyDescent="0.3">
      <c r="A35" s="41"/>
      <c r="B35" s="41"/>
      <c r="C35" s="41"/>
      <c r="D35" s="16"/>
      <c r="E35" s="11">
        <f>E32*E34</f>
        <v>55117</v>
      </c>
      <c r="F35" s="44"/>
      <c r="G35" s="50"/>
      <c r="H35" s="47"/>
    </row>
    <row r="36" spans="1:8" x14ac:dyDescent="0.25">
      <c r="A36" s="39" t="s">
        <v>31</v>
      </c>
      <c r="B36" s="39" t="s">
        <v>32</v>
      </c>
      <c r="C36" s="39" t="s">
        <v>33</v>
      </c>
      <c r="D36" s="42"/>
      <c r="E36" s="22">
        <v>12300</v>
      </c>
      <c r="F36" s="22">
        <v>12300</v>
      </c>
      <c r="G36" s="56"/>
      <c r="H36" s="58"/>
    </row>
    <row r="37" spans="1:8" x14ac:dyDescent="0.25">
      <c r="A37" s="40"/>
      <c r="B37" s="40"/>
      <c r="C37" s="40"/>
      <c r="D37" s="43"/>
      <c r="E37" s="23">
        <v>44631</v>
      </c>
      <c r="F37" s="23">
        <v>44631</v>
      </c>
      <c r="G37" s="66"/>
      <c r="H37" s="67"/>
    </row>
    <row r="38" spans="1:8" x14ac:dyDescent="0.25">
      <c r="A38" s="40"/>
      <c r="B38" s="40"/>
      <c r="C38" s="40"/>
      <c r="D38" s="43"/>
      <c r="E38" s="24"/>
      <c r="F38" s="18">
        <v>397.82</v>
      </c>
      <c r="G38" s="66"/>
      <c r="H38" s="67"/>
    </row>
    <row r="39" spans="1:8" ht="15.75" thickBot="1" x14ac:dyDescent="0.3">
      <c r="A39" s="41"/>
      <c r="B39" s="41"/>
      <c r="C39" s="41"/>
      <c r="D39" s="44"/>
      <c r="E39" s="10"/>
      <c r="F39" s="11">
        <f>F36*F38</f>
        <v>4893186</v>
      </c>
      <c r="G39" s="57"/>
      <c r="H39" s="59"/>
    </row>
    <row r="40" spans="1:8" ht="24" customHeight="1" thickBot="1" x14ac:dyDescent="0.3">
      <c r="A40" s="51" t="s">
        <v>34</v>
      </c>
      <c r="B40" s="51" t="s">
        <v>41</v>
      </c>
      <c r="C40" s="51" t="s">
        <v>35</v>
      </c>
      <c r="D40" s="52"/>
      <c r="E40" s="25">
        <v>1375000</v>
      </c>
      <c r="F40" s="25">
        <v>1375000</v>
      </c>
      <c r="G40" s="56"/>
      <c r="H40" s="58"/>
    </row>
    <row r="41" spans="1:8" ht="57" customHeight="1" thickBot="1" x14ac:dyDescent="0.3">
      <c r="A41" s="51"/>
      <c r="B41" s="51"/>
      <c r="C41" s="51"/>
      <c r="D41" s="52"/>
      <c r="E41" s="16">
        <v>44630</v>
      </c>
      <c r="F41" s="16">
        <v>44630</v>
      </c>
      <c r="G41" s="57"/>
      <c r="H41" s="59"/>
    </row>
    <row r="42" spans="1:8" s="30" customFormat="1" ht="15.75" thickBot="1" x14ac:dyDescent="0.3">
      <c r="A42" s="33" t="s">
        <v>42</v>
      </c>
      <c r="B42" s="34"/>
      <c r="C42" s="35"/>
      <c r="D42" s="36">
        <f>D3+D16+D25</f>
        <v>19475000</v>
      </c>
      <c r="E42" s="34"/>
      <c r="F42" s="35"/>
      <c r="G42" s="31">
        <f>G3+G16+G25</f>
        <v>328245</v>
      </c>
      <c r="H42" s="32"/>
    </row>
  </sheetData>
  <mergeCells count="80">
    <mergeCell ref="H32:H35"/>
    <mergeCell ref="G40:G41"/>
    <mergeCell ref="H40:H41"/>
    <mergeCell ref="G36:G39"/>
    <mergeCell ref="H36:H39"/>
    <mergeCell ref="H21:H24"/>
    <mergeCell ref="G26:G27"/>
    <mergeCell ref="H26:H27"/>
    <mergeCell ref="G28:G31"/>
    <mergeCell ref="H28:H31"/>
    <mergeCell ref="G25:H25"/>
    <mergeCell ref="H17:H20"/>
    <mergeCell ref="G1:H1"/>
    <mergeCell ref="A1:A2"/>
    <mergeCell ref="B1:B2"/>
    <mergeCell ref="C1:C2"/>
    <mergeCell ref="D1:D2"/>
    <mergeCell ref="E1:E2"/>
    <mergeCell ref="F1:F2"/>
    <mergeCell ref="G4:G7"/>
    <mergeCell ref="A4:A7"/>
    <mergeCell ref="B4:B7"/>
    <mergeCell ref="C4:C7"/>
    <mergeCell ref="F4:F7"/>
    <mergeCell ref="A8:A11"/>
    <mergeCell ref="B8:B11"/>
    <mergeCell ref="A40:A41"/>
    <mergeCell ref="B40:B41"/>
    <mergeCell ref="C40:C41"/>
    <mergeCell ref="D40:D41"/>
    <mergeCell ref="G17:G20"/>
    <mergeCell ref="G21:G24"/>
    <mergeCell ref="G32:G35"/>
    <mergeCell ref="B32:B35"/>
    <mergeCell ref="C32:C35"/>
    <mergeCell ref="F32:F35"/>
    <mergeCell ref="A36:A39"/>
    <mergeCell ref="B36:B39"/>
    <mergeCell ref="C36:C39"/>
    <mergeCell ref="D36:D39"/>
    <mergeCell ref="G12:G15"/>
    <mergeCell ref="H12:H15"/>
    <mergeCell ref="A25:C25"/>
    <mergeCell ref="D25:F25"/>
    <mergeCell ref="E26:E27"/>
    <mergeCell ref="F26:F27"/>
    <mergeCell ref="A12:A15"/>
    <mergeCell ref="B12:B15"/>
    <mergeCell ref="C12:C15"/>
    <mergeCell ref="D12:D15"/>
    <mergeCell ref="A17:A20"/>
    <mergeCell ref="B17:B20"/>
    <mergeCell ref="C17:C20"/>
    <mergeCell ref="F17:F20"/>
    <mergeCell ref="A21:A24"/>
    <mergeCell ref="B21:B24"/>
    <mergeCell ref="A3:C3"/>
    <mergeCell ref="D3:F3"/>
    <mergeCell ref="G3:H3"/>
    <mergeCell ref="C8:C11"/>
    <mergeCell ref="D8:D11"/>
    <mergeCell ref="H4:H7"/>
    <mergeCell ref="G8:G11"/>
    <mergeCell ref="H8:H11"/>
    <mergeCell ref="G42:H42"/>
    <mergeCell ref="A42:C42"/>
    <mergeCell ref="D42:F42"/>
    <mergeCell ref="G16:H16"/>
    <mergeCell ref="D16:F16"/>
    <mergeCell ref="A16:C16"/>
    <mergeCell ref="C21:C24"/>
    <mergeCell ref="D21:D24"/>
    <mergeCell ref="A26:A27"/>
    <mergeCell ref="B26:B27"/>
    <mergeCell ref="C26:C27"/>
    <mergeCell ref="A28:A31"/>
    <mergeCell ref="B28:B31"/>
    <mergeCell ref="C28:C31"/>
    <mergeCell ref="F28:F31"/>
    <mergeCell ref="A32:A35"/>
  </mergeCells>
  <printOptions horizontalCentered="1"/>
  <pageMargins left="0.39370078740157483" right="0.39370078740157483" top="0.39370078740157483" bottom="0.59055118110236227" header="0.31496062992125984" footer="0.31496062992125984"/>
  <pageSetup paperSize="9" scale="84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Yevgeniy Malishevskiy</dc:creator>
  <cp:lastModifiedBy>Юлия Сулейманова</cp:lastModifiedBy>
  <cp:lastPrinted>2022-04-18T07:15:18Z</cp:lastPrinted>
  <dcterms:created xsi:type="dcterms:W3CDTF">2021-03-17T05:54:04Z</dcterms:created>
  <dcterms:modified xsi:type="dcterms:W3CDTF">2022-04-27T11:42:37Z</dcterms:modified>
</cp:coreProperties>
</file>